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 - Byt Rooseveltova 618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'02 - Byt Rooseveltova 618...'!$C$150:$K$2097</definedName>
    <definedName name="_xlnm.Print_Area" localSheetId="1">'02 - Byt Rooseveltova 618...'!$C$4:$J$76,'02 - Byt Rooseveltova 618...'!$C$82:$J$132,'02 - Byt Rooseveltova 618...'!$C$138:$J$2097</definedName>
    <definedName name="_xlnm.Print_Titles" localSheetId="1">'02 - Byt Rooseveltova 618...'!$150:$150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97"/>
  <c r="BH2097"/>
  <c r="BG2097"/>
  <c r="BE2097"/>
  <c r="T2097"/>
  <c r="T2096"/>
  <c r="R2097"/>
  <c r="R2096"/>
  <c r="P2097"/>
  <c r="P2096"/>
  <c r="BI2094"/>
  <c r="BH2094"/>
  <c r="BG2094"/>
  <c r="BE2094"/>
  <c r="T2094"/>
  <c r="T2093"/>
  <c r="R2094"/>
  <c r="R2093"/>
  <c r="P2094"/>
  <c r="P2093"/>
  <c r="BI2092"/>
  <c r="BH2092"/>
  <c r="BG2092"/>
  <c r="BE2092"/>
  <c r="T2092"/>
  <c r="T2091"/>
  <c r="R2092"/>
  <c r="R2091"/>
  <c r="P2092"/>
  <c r="P2091"/>
  <c r="P2090"/>
  <c r="BI2087"/>
  <c r="BH2087"/>
  <c r="BG2087"/>
  <c r="BE2087"/>
  <c r="T2087"/>
  <c r="T2086"/>
  <c r="R2087"/>
  <c r="R2086"/>
  <c r="P2087"/>
  <c r="P2086"/>
  <c r="BI2085"/>
  <c r="BH2085"/>
  <c r="BG2085"/>
  <c r="BE2085"/>
  <c r="T2085"/>
  <c r="R2085"/>
  <c r="P2085"/>
  <c r="BI2084"/>
  <c r="BH2084"/>
  <c r="BG2084"/>
  <c r="BE2084"/>
  <c r="T2084"/>
  <c r="R2084"/>
  <c r="P2084"/>
  <c r="BI2083"/>
  <c r="BH2083"/>
  <c r="BG2083"/>
  <c r="BE2083"/>
  <c r="T2083"/>
  <c r="R2083"/>
  <c r="P2083"/>
  <c r="BI2082"/>
  <c r="BH2082"/>
  <c r="BG2082"/>
  <c r="BE2082"/>
  <c r="T2082"/>
  <c r="R2082"/>
  <c r="P2082"/>
  <c r="BI2076"/>
  <c r="BH2076"/>
  <c r="BG2076"/>
  <c r="BE2076"/>
  <c r="T2076"/>
  <c r="R2076"/>
  <c r="P2076"/>
  <c r="BI2070"/>
  <c r="BH2070"/>
  <c r="BG2070"/>
  <c r="BE2070"/>
  <c r="T2070"/>
  <c r="R2070"/>
  <c r="P2070"/>
  <c r="BI2047"/>
  <c r="BH2047"/>
  <c r="BG2047"/>
  <c r="BE2047"/>
  <c r="T2047"/>
  <c r="R2047"/>
  <c r="P2047"/>
  <c r="BI2015"/>
  <c r="BH2015"/>
  <c r="BG2015"/>
  <c r="BE2015"/>
  <c r="T2015"/>
  <c r="R2015"/>
  <c r="P2015"/>
  <c r="BI1983"/>
  <c r="BH1983"/>
  <c r="BG1983"/>
  <c r="BE1983"/>
  <c r="T1983"/>
  <c r="R1983"/>
  <c r="P1983"/>
  <c r="BI1980"/>
  <c r="BH1980"/>
  <c r="BG1980"/>
  <c r="BE1980"/>
  <c r="T1980"/>
  <c r="R1980"/>
  <c r="P1980"/>
  <c r="BI1978"/>
  <c r="BH1978"/>
  <c r="BG1978"/>
  <c r="BE1978"/>
  <c r="T1978"/>
  <c r="R1978"/>
  <c r="P1978"/>
  <c r="BI1975"/>
  <c r="BH1975"/>
  <c r="BG1975"/>
  <c r="BE1975"/>
  <c r="T1975"/>
  <c r="R1975"/>
  <c r="P1975"/>
  <c r="BI1961"/>
  <c r="BH1961"/>
  <c r="BG1961"/>
  <c r="BE1961"/>
  <c r="T1961"/>
  <c r="R1961"/>
  <c r="P1961"/>
  <c r="BI1958"/>
  <c r="BH1958"/>
  <c r="BG1958"/>
  <c r="BE1958"/>
  <c r="T1958"/>
  <c r="R1958"/>
  <c r="P1958"/>
  <c r="BI1926"/>
  <c r="BH1926"/>
  <c r="BG1926"/>
  <c r="BE1926"/>
  <c r="T1926"/>
  <c r="R1926"/>
  <c r="P1926"/>
  <c r="BI1894"/>
  <c r="BH1894"/>
  <c r="BG1894"/>
  <c r="BE1894"/>
  <c r="T1894"/>
  <c r="R1894"/>
  <c r="P1894"/>
  <c r="BI1862"/>
  <c r="BH1862"/>
  <c r="BG1862"/>
  <c r="BE1862"/>
  <c r="T1862"/>
  <c r="R1862"/>
  <c r="P1862"/>
  <c r="BI1830"/>
  <c r="BH1830"/>
  <c r="BG1830"/>
  <c r="BE1830"/>
  <c r="T1830"/>
  <c r="R1830"/>
  <c r="P1830"/>
  <c r="BI1802"/>
  <c r="BH1802"/>
  <c r="BG1802"/>
  <c r="BE1802"/>
  <c r="T1802"/>
  <c r="R1802"/>
  <c r="P1802"/>
  <c r="BI1775"/>
  <c r="BH1775"/>
  <c r="BG1775"/>
  <c r="BE1775"/>
  <c r="T1775"/>
  <c r="R1775"/>
  <c r="P1775"/>
  <c r="BI1748"/>
  <c r="BH1748"/>
  <c r="BG1748"/>
  <c r="BE1748"/>
  <c r="T1748"/>
  <c r="R1748"/>
  <c r="P1748"/>
  <c r="BI1721"/>
  <c r="BH1721"/>
  <c r="BG1721"/>
  <c r="BE1721"/>
  <c r="T1721"/>
  <c r="R1721"/>
  <c r="P1721"/>
  <c r="BI1694"/>
  <c r="BH1694"/>
  <c r="BG1694"/>
  <c r="BE1694"/>
  <c r="T1694"/>
  <c r="R1694"/>
  <c r="P1694"/>
  <c r="BI1667"/>
  <c r="BH1667"/>
  <c r="BG1667"/>
  <c r="BE1667"/>
  <c r="T1667"/>
  <c r="R1667"/>
  <c r="P1667"/>
  <c r="BI1640"/>
  <c r="BH1640"/>
  <c r="BG1640"/>
  <c r="BE1640"/>
  <c r="T1640"/>
  <c r="R1640"/>
  <c r="P1640"/>
  <c r="BI1613"/>
  <c r="BH1613"/>
  <c r="BG1613"/>
  <c r="BE1613"/>
  <c r="T1613"/>
  <c r="R1613"/>
  <c r="P1613"/>
  <c r="BI1586"/>
  <c r="BH1586"/>
  <c r="BG1586"/>
  <c r="BE1586"/>
  <c r="T1586"/>
  <c r="R1586"/>
  <c r="P1586"/>
  <c r="BI1572"/>
  <c r="BH1572"/>
  <c r="BG1572"/>
  <c r="BE1572"/>
  <c r="T1572"/>
  <c r="R1572"/>
  <c r="P1572"/>
  <c r="BI1568"/>
  <c r="BH1568"/>
  <c r="BG1568"/>
  <c r="BE1568"/>
  <c r="T1568"/>
  <c r="R1568"/>
  <c r="P1568"/>
  <c r="BI1566"/>
  <c r="BH1566"/>
  <c r="BG1566"/>
  <c r="BE1566"/>
  <c r="T1566"/>
  <c r="R1566"/>
  <c r="P1566"/>
  <c r="BI1565"/>
  <c r="BH1565"/>
  <c r="BG1565"/>
  <c r="BE1565"/>
  <c r="T1565"/>
  <c r="R1565"/>
  <c r="P1565"/>
  <c r="BI1564"/>
  <c r="BH1564"/>
  <c r="BG1564"/>
  <c r="BE1564"/>
  <c r="T1564"/>
  <c r="R1564"/>
  <c r="P1564"/>
  <c r="BI1563"/>
  <c r="BH1563"/>
  <c r="BG1563"/>
  <c r="BE1563"/>
  <c r="T1563"/>
  <c r="R1563"/>
  <c r="P1563"/>
  <c r="BI1561"/>
  <c r="BH1561"/>
  <c r="BG1561"/>
  <c r="BE1561"/>
  <c r="T1561"/>
  <c r="R1561"/>
  <c r="P1561"/>
  <c r="BI1554"/>
  <c r="BH1554"/>
  <c r="BG1554"/>
  <c r="BE1554"/>
  <c r="T1554"/>
  <c r="R1554"/>
  <c r="P1554"/>
  <c r="BI1552"/>
  <c r="BH1552"/>
  <c r="BG1552"/>
  <c r="BE1552"/>
  <c r="T1552"/>
  <c r="R1552"/>
  <c r="P1552"/>
  <c r="BI1551"/>
  <c r="BH1551"/>
  <c r="BG1551"/>
  <c r="BE1551"/>
  <c r="T1551"/>
  <c r="R1551"/>
  <c r="P1551"/>
  <c r="BI1550"/>
  <c r="BH1550"/>
  <c r="BG1550"/>
  <c r="BE1550"/>
  <c r="T1550"/>
  <c r="R1550"/>
  <c r="P1550"/>
  <c r="BI1548"/>
  <c r="BH1548"/>
  <c r="BG1548"/>
  <c r="BE1548"/>
  <c r="T1548"/>
  <c r="R1548"/>
  <c r="P1548"/>
  <c r="BI1542"/>
  <c r="BH1542"/>
  <c r="BG1542"/>
  <c r="BE1542"/>
  <c r="T1542"/>
  <c r="R1542"/>
  <c r="P1542"/>
  <c r="BI1539"/>
  <c r="BH1539"/>
  <c r="BG1539"/>
  <c r="BE1539"/>
  <c r="T1539"/>
  <c r="R1539"/>
  <c r="P1539"/>
  <c r="BI1531"/>
  <c r="BH1531"/>
  <c r="BG1531"/>
  <c r="BE1531"/>
  <c r="T1531"/>
  <c r="R1531"/>
  <c r="P1531"/>
  <c r="BI1527"/>
  <c r="BH1527"/>
  <c r="BG1527"/>
  <c r="BE1527"/>
  <c r="T1527"/>
  <c r="R1527"/>
  <c r="P1527"/>
  <c r="BI1519"/>
  <c r="BH1519"/>
  <c r="BG1519"/>
  <c r="BE1519"/>
  <c r="T1519"/>
  <c r="R1519"/>
  <c r="P1519"/>
  <c r="BI1517"/>
  <c r="BH1517"/>
  <c r="BG1517"/>
  <c r="BE1517"/>
  <c r="T1517"/>
  <c r="R1517"/>
  <c r="P1517"/>
  <c r="BI1513"/>
  <c r="BH1513"/>
  <c r="BG1513"/>
  <c r="BE1513"/>
  <c r="T1513"/>
  <c r="R1513"/>
  <c r="P1513"/>
  <c r="BI1512"/>
  <c r="BH1512"/>
  <c r="BG1512"/>
  <c r="BE1512"/>
  <c r="T1512"/>
  <c r="R1512"/>
  <c r="P1512"/>
  <c r="BI1506"/>
  <c r="BH1506"/>
  <c r="BG1506"/>
  <c r="BE1506"/>
  <c r="T1506"/>
  <c r="R1506"/>
  <c r="P1506"/>
  <c r="BI1500"/>
  <c r="BH1500"/>
  <c r="BG1500"/>
  <c r="BE1500"/>
  <c r="T1500"/>
  <c r="R1500"/>
  <c r="P1500"/>
  <c r="BI1494"/>
  <c r="BH1494"/>
  <c r="BG1494"/>
  <c r="BE1494"/>
  <c r="T1494"/>
  <c r="R1494"/>
  <c r="P1494"/>
  <c r="BI1488"/>
  <c r="BH1488"/>
  <c r="BG1488"/>
  <c r="BE1488"/>
  <c r="T1488"/>
  <c r="R1488"/>
  <c r="P1488"/>
  <c r="BI1482"/>
  <c r="BH1482"/>
  <c r="BG1482"/>
  <c r="BE1482"/>
  <c r="T1482"/>
  <c r="R1482"/>
  <c r="P1482"/>
  <c r="BI1476"/>
  <c r="BH1476"/>
  <c r="BG1476"/>
  <c r="BE1476"/>
  <c r="T1476"/>
  <c r="R1476"/>
  <c r="P1476"/>
  <c r="BI1474"/>
  <c r="BH1474"/>
  <c r="BG1474"/>
  <c r="BE1474"/>
  <c r="T1474"/>
  <c r="R1474"/>
  <c r="P1474"/>
  <c r="BI1473"/>
  <c r="BH1473"/>
  <c r="BG1473"/>
  <c r="BE1473"/>
  <c r="T1473"/>
  <c r="R1473"/>
  <c r="P1473"/>
  <c r="BI1472"/>
  <c r="BH1472"/>
  <c r="BG1472"/>
  <c r="BE1472"/>
  <c r="T1472"/>
  <c r="R1472"/>
  <c r="P1472"/>
  <c r="BI1461"/>
  <c r="BH1461"/>
  <c r="BG1461"/>
  <c r="BE1461"/>
  <c r="T1461"/>
  <c r="R1461"/>
  <c r="P1461"/>
  <c r="BI1459"/>
  <c r="BH1459"/>
  <c r="BG1459"/>
  <c r="BE1459"/>
  <c r="T1459"/>
  <c r="R1459"/>
  <c r="P1459"/>
  <c r="BI1451"/>
  <c r="BH1451"/>
  <c r="BG1451"/>
  <c r="BE1451"/>
  <c r="T1451"/>
  <c r="R1451"/>
  <c r="P1451"/>
  <c r="BI1445"/>
  <c r="BH1445"/>
  <c r="BG1445"/>
  <c r="BE1445"/>
  <c r="T1445"/>
  <c r="R1445"/>
  <c r="P1445"/>
  <c r="BI1437"/>
  <c r="BH1437"/>
  <c r="BG1437"/>
  <c r="BE1437"/>
  <c r="T1437"/>
  <c r="R1437"/>
  <c r="P1437"/>
  <c r="BI1429"/>
  <c r="BH1429"/>
  <c r="BG1429"/>
  <c r="BE1429"/>
  <c r="T1429"/>
  <c r="R1429"/>
  <c r="P1429"/>
  <c r="BI1421"/>
  <c r="BH1421"/>
  <c r="BG1421"/>
  <c r="BE1421"/>
  <c r="T1421"/>
  <c r="R1421"/>
  <c r="P1421"/>
  <c r="BI1417"/>
  <c r="BH1417"/>
  <c r="BG1417"/>
  <c r="BE1417"/>
  <c r="T1417"/>
  <c r="R1417"/>
  <c r="P1417"/>
  <c r="BI1409"/>
  <c r="BH1409"/>
  <c r="BG1409"/>
  <c r="BE1409"/>
  <c r="T1409"/>
  <c r="R1409"/>
  <c r="P1409"/>
  <c r="BI1407"/>
  <c r="BH1407"/>
  <c r="BG1407"/>
  <c r="BE1407"/>
  <c r="T1407"/>
  <c r="R1407"/>
  <c r="P1407"/>
  <c r="BI1406"/>
  <c r="BH1406"/>
  <c r="BG1406"/>
  <c r="BE1406"/>
  <c r="T1406"/>
  <c r="R1406"/>
  <c r="P1406"/>
  <c r="BI1405"/>
  <c r="BH1405"/>
  <c r="BG1405"/>
  <c r="BE1405"/>
  <c r="T1405"/>
  <c r="R1405"/>
  <c r="P1405"/>
  <c r="BI1404"/>
  <c r="BH1404"/>
  <c r="BG1404"/>
  <c r="BE1404"/>
  <c r="T1404"/>
  <c r="R1404"/>
  <c r="P1404"/>
  <c r="BI1403"/>
  <c r="BH1403"/>
  <c r="BG1403"/>
  <c r="BE1403"/>
  <c r="T1403"/>
  <c r="R1403"/>
  <c r="P1403"/>
  <c r="BI1402"/>
  <c r="BH1402"/>
  <c r="BG1402"/>
  <c r="BE1402"/>
  <c r="T1402"/>
  <c r="R1402"/>
  <c r="P1402"/>
  <c r="BI1401"/>
  <c r="BH1401"/>
  <c r="BG1401"/>
  <c r="BE1401"/>
  <c r="T1401"/>
  <c r="R1401"/>
  <c r="P1401"/>
  <c r="BI1398"/>
  <c r="BH1398"/>
  <c r="BG1398"/>
  <c r="BE1398"/>
  <c r="T1398"/>
  <c r="R1398"/>
  <c r="P1398"/>
  <c r="BI1394"/>
  <c r="BH1394"/>
  <c r="BG1394"/>
  <c r="BE1394"/>
  <c r="T1394"/>
  <c r="R1394"/>
  <c r="P1394"/>
  <c r="BI1392"/>
  <c r="BH1392"/>
  <c r="BG1392"/>
  <c r="BE1392"/>
  <c r="T1392"/>
  <c r="R1392"/>
  <c r="P1392"/>
  <c r="BI1391"/>
  <c r="BH1391"/>
  <c r="BG1391"/>
  <c r="BE1391"/>
  <c r="T1391"/>
  <c r="R1391"/>
  <c r="P1391"/>
  <c r="BI1379"/>
  <c r="BH1379"/>
  <c r="BG1379"/>
  <c r="BE1379"/>
  <c r="T1379"/>
  <c r="R1379"/>
  <c r="P1379"/>
  <c r="BI1368"/>
  <c r="BH1368"/>
  <c r="BG1368"/>
  <c r="BE1368"/>
  <c r="T1368"/>
  <c r="R1368"/>
  <c r="P1368"/>
  <c r="BI1362"/>
  <c r="BH1362"/>
  <c r="BG1362"/>
  <c r="BE1362"/>
  <c r="T1362"/>
  <c r="R1362"/>
  <c r="P1362"/>
  <c r="BI1360"/>
  <c r="BH1360"/>
  <c r="BG1360"/>
  <c r="BE1360"/>
  <c r="T1360"/>
  <c r="R1360"/>
  <c r="P1360"/>
  <c r="BI1359"/>
  <c r="BH1359"/>
  <c r="BG1359"/>
  <c r="BE1359"/>
  <c r="T1359"/>
  <c r="R1359"/>
  <c r="P1359"/>
  <c r="BI1358"/>
  <c r="BH1358"/>
  <c r="BG1358"/>
  <c r="BE1358"/>
  <c r="T1358"/>
  <c r="R1358"/>
  <c r="P1358"/>
  <c r="BI1352"/>
  <c r="BH1352"/>
  <c r="BG1352"/>
  <c r="BE1352"/>
  <c r="T1352"/>
  <c r="R1352"/>
  <c r="P1352"/>
  <c r="BI1346"/>
  <c r="BH1346"/>
  <c r="BG1346"/>
  <c r="BE1346"/>
  <c r="T1346"/>
  <c r="R1346"/>
  <c r="P1346"/>
  <c r="BI1339"/>
  <c r="BH1339"/>
  <c r="BG1339"/>
  <c r="BE1339"/>
  <c r="T1339"/>
  <c r="R1339"/>
  <c r="P1339"/>
  <c r="BI1332"/>
  <c r="BH1332"/>
  <c r="BG1332"/>
  <c r="BE1332"/>
  <c r="T1332"/>
  <c r="R1332"/>
  <c r="P1332"/>
  <c r="BI1326"/>
  <c r="BH1326"/>
  <c r="BG1326"/>
  <c r="BE1326"/>
  <c r="T1326"/>
  <c r="R1326"/>
  <c r="P1326"/>
  <c r="BI1322"/>
  <c r="BH1322"/>
  <c r="BG1322"/>
  <c r="BE1322"/>
  <c r="T1322"/>
  <c r="R1322"/>
  <c r="P1322"/>
  <c r="BI1316"/>
  <c r="BH1316"/>
  <c r="BG1316"/>
  <c r="BE1316"/>
  <c r="T1316"/>
  <c r="R1316"/>
  <c r="P1316"/>
  <c r="BI1310"/>
  <c r="BH1310"/>
  <c r="BG1310"/>
  <c r="BE1310"/>
  <c r="T1310"/>
  <c r="R1310"/>
  <c r="P1310"/>
  <c r="BI1304"/>
  <c r="BH1304"/>
  <c r="BG1304"/>
  <c r="BE1304"/>
  <c r="T1304"/>
  <c r="R1304"/>
  <c r="P1304"/>
  <c r="BI1298"/>
  <c r="BH1298"/>
  <c r="BG1298"/>
  <c r="BE1298"/>
  <c r="T1298"/>
  <c r="R1298"/>
  <c r="P1298"/>
  <c r="BI1296"/>
  <c r="BH1296"/>
  <c r="BG1296"/>
  <c r="BE1296"/>
  <c r="T1296"/>
  <c r="R1296"/>
  <c r="P1296"/>
  <c r="BI1295"/>
  <c r="BH1295"/>
  <c r="BG1295"/>
  <c r="BE1295"/>
  <c r="T1295"/>
  <c r="R1295"/>
  <c r="P1295"/>
  <c r="BI1294"/>
  <c r="BH1294"/>
  <c r="BG1294"/>
  <c r="BE1294"/>
  <c r="T1294"/>
  <c r="R1294"/>
  <c r="P1294"/>
  <c r="BI1291"/>
  <c r="BH1291"/>
  <c r="BG1291"/>
  <c r="BE1291"/>
  <c r="T1291"/>
  <c r="R1291"/>
  <c r="P1291"/>
  <c r="BI1290"/>
  <c r="BH1290"/>
  <c r="BG1290"/>
  <c r="BE1290"/>
  <c r="T1290"/>
  <c r="R1290"/>
  <c r="P1290"/>
  <c r="BI1284"/>
  <c r="BH1284"/>
  <c r="BG1284"/>
  <c r="BE1284"/>
  <c r="T1284"/>
  <c r="R1284"/>
  <c r="P1284"/>
  <c r="BI1282"/>
  <c r="BH1282"/>
  <c r="BG1282"/>
  <c r="BE1282"/>
  <c r="T1282"/>
  <c r="R1282"/>
  <c r="P1282"/>
  <c r="BI1281"/>
  <c r="BH1281"/>
  <c r="BG1281"/>
  <c r="BE1281"/>
  <c r="T1281"/>
  <c r="R1281"/>
  <c r="P1281"/>
  <c r="BI1280"/>
  <c r="BH1280"/>
  <c r="BG1280"/>
  <c r="BE1280"/>
  <c r="T1280"/>
  <c r="R1280"/>
  <c r="P1280"/>
  <c r="BI1279"/>
  <c r="BH1279"/>
  <c r="BG1279"/>
  <c r="BE1279"/>
  <c r="T1279"/>
  <c r="R1279"/>
  <c r="P1279"/>
  <c r="BI1278"/>
  <c r="BH1278"/>
  <c r="BG1278"/>
  <c r="BE1278"/>
  <c r="T1278"/>
  <c r="R1278"/>
  <c r="P1278"/>
  <c r="BI1276"/>
  <c r="BH1276"/>
  <c r="BG1276"/>
  <c r="BE1276"/>
  <c r="T1276"/>
  <c r="R1276"/>
  <c r="P1276"/>
  <c r="BI1274"/>
  <c r="BH1274"/>
  <c r="BG1274"/>
  <c r="BE1274"/>
  <c r="T1274"/>
  <c r="R1274"/>
  <c r="P1274"/>
  <c r="BI1272"/>
  <c r="BH1272"/>
  <c r="BG1272"/>
  <c r="BE1272"/>
  <c r="T1272"/>
  <c r="R1272"/>
  <c r="P1272"/>
  <c r="BI1266"/>
  <c r="BH1266"/>
  <c r="BG1266"/>
  <c r="BE1266"/>
  <c r="T1266"/>
  <c r="R1266"/>
  <c r="P1266"/>
  <c r="BI1260"/>
  <c r="BH1260"/>
  <c r="BG1260"/>
  <c r="BE1260"/>
  <c r="T1260"/>
  <c r="R1260"/>
  <c r="P1260"/>
  <c r="BI1258"/>
  <c r="BH1258"/>
  <c r="BG1258"/>
  <c r="BE1258"/>
  <c r="T1258"/>
  <c r="R1258"/>
  <c r="P1258"/>
  <c r="BI1255"/>
  <c r="BH1255"/>
  <c r="BG1255"/>
  <c r="BE1255"/>
  <c r="T1255"/>
  <c r="R1255"/>
  <c r="P1255"/>
  <c r="BI1253"/>
  <c r="BH1253"/>
  <c r="BG1253"/>
  <c r="BE1253"/>
  <c r="T1253"/>
  <c r="R1253"/>
  <c r="P1253"/>
  <c r="BI1251"/>
  <c r="BH1251"/>
  <c r="BG1251"/>
  <c r="BE1251"/>
  <c r="T1251"/>
  <c r="R1251"/>
  <c r="P1251"/>
  <c r="BI1248"/>
  <c r="BH1248"/>
  <c r="BG1248"/>
  <c r="BE1248"/>
  <c r="T1248"/>
  <c r="R1248"/>
  <c r="P1248"/>
  <c r="BI1245"/>
  <c r="BH1245"/>
  <c r="BG1245"/>
  <c r="BE1245"/>
  <c r="T1245"/>
  <c r="R1245"/>
  <c r="P1245"/>
  <c r="BI1244"/>
  <c r="BH1244"/>
  <c r="BG1244"/>
  <c r="BE1244"/>
  <c r="T1244"/>
  <c r="R1244"/>
  <c r="P1244"/>
  <c r="BI1242"/>
  <c r="BH1242"/>
  <c r="BG1242"/>
  <c r="BE1242"/>
  <c r="T1242"/>
  <c r="R1242"/>
  <c r="P1242"/>
  <c r="BI1241"/>
  <c r="BH1241"/>
  <c r="BG1241"/>
  <c r="BE1241"/>
  <c r="T1241"/>
  <c r="R1241"/>
  <c r="P1241"/>
  <c r="BI1240"/>
  <c r="BH1240"/>
  <c r="BG1240"/>
  <c r="BE1240"/>
  <c r="T1240"/>
  <c r="R1240"/>
  <c r="P1240"/>
  <c r="BI1237"/>
  <c r="BH1237"/>
  <c r="BG1237"/>
  <c r="BE1237"/>
  <c r="T1237"/>
  <c r="R1237"/>
  <c r="P1237"/>
  <c r="BI1234"/>
  <c r="BH1234"/>
  <c r="BG1234"/>
  <c r="BE1234"/>
  <c r="T1234"/>
  <c r="R1234"/>
  <c r="P1234"/>
  <c r="BI1233"/>
  <c r="BH1233"/>
  <c r="BG1233"/>
  <c r="BE1233"/>
  <c r="T1233"/>
  <c r="R1233"/>
  <c r="P1233"/>
  <c r="BI1229"/>
  <c r="BH1229"/>
  <c r="BG1229"/>
  <c r="BE1229"/>
  <c r="T1229"/>
  <c r="R1229"/>
  <c r="P1229"/>
  <c r="BI1226"/>
  <c r="BH1226"/>
  <c r="BG1226"/>
  <c r="BE1226"/>
  <c r="T1226"/>
  <c r="R1226"/>
  <c r="P1226"/>
  <c r="BI1223"/>
  <c r="BH1223"/>
  <c r="BG1223"/>
  <c r="BE1223"/>
  <c r="T1223"/>
  <c r="R1223"/>
  <c r="P1223"/>
  <c r="BI1220"/>
  <c r="BH1220"/>
  <c r="BG1220"/>
  <c r="BE1220"/>
  <c r="T1220"/>
  <c r="R1220"/>
  <c r="P1220"/>
  <c r="BI1218"/>
  <c r="BH1218"/>
  <c r="BG1218"/>
  <c r="BE1218"/>
  <c r="T1218"/>
  <c r="R1218"/>
  <c r="P1218"/>
  <c r="BI1216"/>
  <c r="BH1216"/>
  <c r="BG1216"/>
  <c r="BE1216"/>
  <c r="T1216"/>
  <c r="R1216"/>
  <c r="P1216"/>
  <c r="BI1210"/>
  <c r="BH1210"/>
  <c r="BG1210"/>
  <c r="BE1210"/>
  <c r="T1210"/>
  <c r="R1210"/>
  <c r="P1210"/>
  <c r="BI1208"/>
  <c r="BH1208"/>
  <c r="BG1208"/>
  <c r="BE1208"/>
  <c r="T1208"/>
  <c r="R1208"/>
  <c r="P1208"/>
  <c r="BI1207"/>
  <c r="BH1207"/>
  <c r="BG1207"/>
  <c r="BE1207"/>
  <c r="T1207"/>
  <c r="R1207"/>
  <c r="P1207"/>
  <c r="BI1206"/>
  <c r="BH1206"/>
  <c r="BG1206"/>
  <c r="BE1206"/>
  <c r="T1206"/>
  <c r="R1206"/>
  <c r="P1206"/>
  <c r="BI1202"/>
  <c r="BH1202"/>
  <c r="BG1202"/>
  <c r="BE1202"/>
  <c r="T1202"/>
  <c r="R1202"/>
  <c r="P1202"/>
  <c r="BI1198"/>
  <c r="BH1198"/>
  <c r="BG1198"/>
  <c r="BE1198"/>
  <c r="T1198"/>
  <c r="R1198"/>
  <c r="P1198"/>
  <c r="BI1194"/>
  <c r="BH1194"/>
  <c r="BG1194"/>
  <c r="BE1194"/>
  <c r="T1194"/>
  <c r="R1194"/>
  <c r="P1194"/>
  <c r="BI1192"/>
  <c r="BH1192"/>
  <c r="BG1192"/>
  <c r="BE1192"/>
  <c r="T1192"/>
  <c r="R1192"/>
  <c r="P1192"/>
  <c r="BI1191"/>
  <c r="BH1191"/>
  <c r="BG1191"/>
  <c r="BE1191"/>
  <c r="T1191"/>
  <c r="R1191"/>
  <c r="P1191"/>
  <c r="BI1190"/>
  <c r="BH1190"/>
  <c r="BG1190"/>
  <c r="BE1190"/>
  <c r="T1190"/>
  <c r="R1190"/>
  <c r="P1190"/>
  <c r="BI1188"/>
  <c r="BH1188"/>
  <c r="BG1188"/>
  <c r="BE1188"/>
  <c r="T1188"/>
  <c r="R1188"/>
  <c r="P1188"/>
  <c r="BI1186"/>
  <c r="BH1186"/>
  <c r="BG1186"/>
  <c r="BE1186"/>
  <c r="T1186"/>
  <c r="R1186"/>
  <c r="P1186"/>
  <c r="BI1183"/>
  <c r="BH1183"/>
  <c r="BG1183"/>
  <c r="BE1183"/>
  <c r="T1183"/>
  <c r="R1183"/>
  <c r="P1183"/>
  <c r="BI1182"/>
  <c r="BH1182"/>
  <c r="BG1182"/>
  <c r="BE1182"/>
  <c r="T1182"/>
  <c r="R1182"/>
  <c r="P1182"/>
  <c r="BI1180"/>
  <c r="BH1180"/>
  <c r="BG1180"/>
  <c r="BE1180"/>
  <c r="T1180"/>
  <c r="R1180"/>
  <c r="P1180"/>
  <c r="BI1179"/>
  <c r="BH1179"/>
  <c r="BG1179"/>
  <c r="BE1179"/>
  <c r="T1179"/>
  <c r="R1179"/>
  <c r="P1179"/>
  <c r="BI1178"/>
  <c r="BH1178"/>
  <c r="BG1178"/>
  <c r="BE1178"/>
  <c r="T1178"/>
  <c r="R1178"/>
  <c r="P1178"/>
  <c r="BI1177"/>
  <c r="BH1177"/>
  <c r="BG1177"/>
  <c r="BE1177"/>
  <c r="T1177"/>
  <c r="R1177"/>
  <c r="P1177"/>
  <c r="BI1176"/>
  <c r="BH1176"/>
  <c r="BG1176"/>
  <c r="BE1176"/>
  <c r="T1176"/>
  <c r="R1176"/>
  <c r="P1176"/>
  <c r="BI1174"/>
  <c r="BH1174"/>
  <c r="BG1174"/>
  <c r="BE1174"/>
  <c r="T1174"/>
  <c r="R1174"/>
  <c r="P1174"/>
  <c r="BI1172"/>
  <c r="BH1172"/>
  <c r="BG1172"/>
  <c r="BE1172"/>
  <c r="T1172"/>
  <c r="R1172"/>
  <c r="P1172"/>
  <c r="BI1170"/>
  <c r="BH1170"/>
  <c r="BG1170"/>
  <c r="BE1170"/>
  <c r="T1170"/>
  <c r="R1170"/>
  <c r="P1170"/>
  <c r="BI1168"/>
  <c r="BH1168"/>
  <c r="BG1168"/>
  <c r="BE1168"/>
  <c r="T1168"/>
  <c r="R1168"/>
  <c r="P1168"/>
  <c r="BI1167"/>
  <c r="BH1167"/>
  <c r="BG1167"/>
  <c r="BE1167"/>
  <c r="T1167"/>
  <c r="R1167"/>
  <c r="P1167"/>
  <c r="BI1166"/>
  <c r="BH1166"/>
  <c r="BG1166"/>
  <c r="BE1166"/>
  <c r="T1166"/>
  <c r="R1166"/>
  <c r="P1166"/>
  <c r="BI1164"/>
  <c r="BH1164"/>
  <c r="BG1164"/>
  <c r="BE1164"/>
  <c r="T1164"/>
  <c r="R1164"/>
  <c r="P1164"/>
  <c r="BI1162"/>
  <c r="BH1162"/>
  <c r="BG1162"/>
  <c r="BE1162"/>
  <c r="T1162"/>
  <c r="R1162"/>
  <c r="P1162"/>
  <c r="BI1160"/>
  <c r="BH1160"/>
  <c r="BG1160"/>
  <c r="BE1160"/>
  <c r="T1160"/>
  <c r="R1160"/>
  <c r="P1160"/>
  <c r="BI1158"/>
  <c r="BH1158"/>
  <c r="BG1158"/>
  <c r="BE1158"/>
  <c r="T1158"/>
  <c r="R1158"/>
  <c r="P1158"/>
  <c r="BI1156"/>
  <c r="BH1156"/>
  <c r="BG1156"/>
  <c r="BE1156"/>
  <c r="T1156"/>
  <c r="R1156"/>
  <c r="P1156"/>
  <c r="BI1155"/>
  <c r="BH1155"/>
  <c r="BG1155"/>
  <c r="BE1155"/>
  <c r="T1155"/>
  <c r="R1155"/>
  <c r="P1155"/>
  <c r="BI1154"/>
  <c r="BH1154"/>
  <c r="BG1154"/>
  <c r="BE1154"/>
  <c r="T1154"/>
  <c r="R1154"/>
  <c r="P1154"/>
  <c r="BI1153"/>
  <c r="BH1153"/>
  <c r="BG1153"/>
  <c r="BE1153"/>
  <c r="T1153"/>
  <c r="R1153"/>
  <c r="P1153"/>
  <c r="BI1150"/>
  <c r="BH1150"/>
  <c r="BG1150"/>
  <c r="BE1150"/>
  <c r="T1150"/>
  <c r="R1150"/>
  <c r="P1150"/>
  <c r="BI1148"/>
  <c r="BH1148"/>
  <c r="BG1148"/>
  <c r="BE1148"/>
  <c r="T1148"/>
  <c r="R1148"/>
  <c r="P1148"/>
  <c r="BI1145"/>
  <c r="BH1145"/>
  <c r="BG1145"/>
  <c r="BE1145"/>
  <c r="T1145"/>
  <c r="R1145"/>
  <c r="P1145"/>
  <c r="BI1142"/>
  <c r="BH1142"/>
  <c r="BG1142"/>
  <c r="BE1142"/>
  <c r="T1142"/>
  <c r="R1142"/>
  <c r="P1142"/>
  <c r="BI1136"/>
  <c r="BH1136"/>
  <c r="BG1136"/>
  <c r="BE1136"/>
  <c r="T1136"/>
  <c r="R1136"/>
  <c r="P1136"/>
  <c r="BI1130"/>
  <c r="BH1130"/>
  <c r="BG1130"/>
  <c r="BE1130"/>
  <c r="T1130"/>
  <c r="R1130"/>
  <c r="P1130"/>
  <c r="BI1124"/>
  <c r="BH1124"/>
  <c r="BG1124"/>
  <c r="BE1124"/>
  <c r="T1124"/>
  <c r="R1124"/>
  <c r="P1124"/>
  <c r="BI1122"/>
  <c r="BH1122"/>
  <c r="BG1122"/>
  <c r="BE1122"/>
  <c r="T1122"/>
  <c r="R1122"/>
  <c r="P1122"/>
  <c r="BI1120"/>
  <c r="BH1120"/>
  <c r="BG1120"/>
  <c r="BE1120"/>
  <c r="T1120"/>
  <c r="R1120"/>
  <c r="P1120"/>
  <c r="BI1118"/>
  <c r="BH1118"/>
  <c r="BG1118"/>
  <c r="BE1118"/>
  <c r="T1118"/>
  <c r="R1118"/>
  <c r="P1118"/>
  <c r="BI1115"/>
  <c r="BH1115"/>
  <c r="BG1115"/>
  <c r="BE1115"/>
  <c r="T1115"/>
  <c r="R1115"/>
  <c r="P1115"/>
  <c r="BI1111"/>
  <c r="BH1111"/>
  <c r="BG1111"/>
  <c r="BE1111"/>
  <c r="T1111"/>
  <c r="R1111"/>
  <c r="P1111"/>
  <c r="BI1108"/>
  <c r="BH1108"/>
  <c r="BG1108"/>
  <c r="BE1108"/>
  <c r="T1108"/>
  <c r="R1108"/>
  <c r="P1108"/>
  <c r="BI1106"/>
  <c r="BH1106"/>
  <c r="BG1106"/>
  <c r="BE1106"/>
  <c r="T1106"/>
  <c r="R1106"/>
  <c r="P1106"/>
  <c r="BI1104"/>
  <c r="BH1104"/>
  <c r="BG1104"/>
  <c r="BE1104"/>
  <c r="T1104"/>
  <c r="R1104"/>
  <c r="P1104"/>
  <c r="BI1102"/>
  <c r="BH1102"/>
  <c r="BG1102"/>
  <c r="BE1102"/>
  <c r="T1102"/>
  <c r="R1102"/>
  <c r="P1102"/>
  <c r="BI1100"/>
  <c r="BH1100"/>
  <c r="BG1100"/>
  <c r="BE1100"/>
  <c r="T1100"/>
  <c r="R1100"/>
  <c r="P1100"/>
  <c r="BI1098"/>
  <c r="BH1098"/>
  <c r="BG1098"/>
  <c r="BE1098"/>
  <c r="T1098"/>
  <c r="R1098"/>
  <c r="P1098"/>
  <c r="BI1096"/>
  <c r="BH1096"/>
  <c r="BG1096"/>
  <c r="BE1096"/>
  <c r="T1096"/>
  <c r="R1096"/>
  <c r="P1096"/>
  <c r="BI1095"/>
  <c r="BH1095"/>
  <c r="BG1095"/>
  <c r="BE1095"/>
  <c r="T1095"/>
  <c r="R1095"/>
  <c r="P1095"/>
  <c r="BI1092"/>
  <c r="BH1092"/>
  <c r="BG1092"/>
  <c r="BE1092"/>
  <c r="T1092"/>
  <c r="R1092"/>
  <c r="P1092"/>
  <c r="BI1089"/>
  <c r="BH1089"/>
  <c r="BG1089"/>
  <c r="BE1089"/>
  <c r="T1089"/>
  <c r="R1089"/>
  <c r="P1089"/>
  <c r="BI1087"/>
  <c r="BH1087"/>
  <c r="BG1087"/>
  <c r="BE1087"/>
  <c r="T1087"/>
  <c r="R1087"/>
  <c r="P1087"/>
  <c r="BI1085"/>
  <c r="BH1085"/>
  <c r="BG1085"/>
  <c r="BE1085"/>
  <c r="T1085"/>
  <c r="R1085"/>
  <c r="P1085"/>
  <c r="BI1071"/>
  <c r="BH1071"/>
  <c r="BG1071"/>
  <c r="BE1071"/>
  <c r="T1071"/>
  <c r="R1071"/>
  <c r="P1071"/>
  <c r="BI1059"/>
  <c r="BH1059"/>
  <c r="BG1059"/>
  <c r="BE1059"/>
  <c r="T1059"/>
  <c r="R1059"/>
  <c r="P1059"/>
  <c r="BI1047"/>
  <c r="BH1047"/>
  <c r="BG1047"/>
  <c r="BE1047"/>
  <c r="T1047"/>
  <c r="R1047"/>
  <c r="P1047"/>
  <c r="BI1039"/>
  <c r="BH1039"/>
  <c r="BG1039"/>
  <c r="BE1039"/>
  <c r="T1039"/>
  <c r="R1039"/>
  <c r="P1039"/>
  <c r="BI1031"/>
  <c r="BH1031"/>
  <c r="BG1031"/>
  <c r="BE1031"/>
  <c r="T1031"/>
  <c r="R1031"/>
  <c r="P1031"/>
  <c r="BI1029"/>
  <c r="BH1029"/>
  <c r="BG1029"/>
  <c r="BE1029"/>
  <c r="T1029"/>
  <c r="R1029"/>
  <c r="P1029"/>
  <c r="BI1026"/>
  <c r="BH1026"/>
  <c r="BG1026"/>
  <c r="BE1026"/>
  <c r="T1026"/>
  <c r="R1026"/>
  <c r="P1026"/>
  <c r="BI1023"/>
  <c r="BH1023"/>
  <c r="BG1023"/>
  <c r="BE1023"/>
  <c r="T1023"/>
  <c r="R1023"/>
  <c r="P1023"/>
  <c r="BI1009"/>
  <c r="BH1009"/>
  <c r="BG1009"/>
  <c r="BE1009"/>
  <c r="T1009"/>
  <c r="R1009"/>
  <c r="P1009"/>
  <c r="BI1008"/>
  <c r="BH1008"/>
  <c r="BG1008"/>
  <c r="BE1008"/>
  <c r="T1008"/>
  <c r="R1008"/>
  <c r="P1008"/>
  <c r="BI1005"/>
  <c r="BH1005"/>
  <c r="BG1005"/>
  <c r="BE1005"/>
  <c r="T1005"/>
  <c r="R1005"/>
  <c r="P1005"/>
  <c r="BI999"/>
  <c r="BH999"/>
  <c r="BG999"/>
  <c r="BE999"/>
  <c r="T999"/>
  <c r="R999"/>
  <c r="P999"/>
  <c r="BI993"/>
  <c r="BH993"/>
  <c r="BG993"/>
  <c r="BE993"/>
  <c r="T993"/>
  <c r="R993"/>
  <c r="P993"/>
  <c r="BI987"/>
  <c r="BH987"/>
  <c r="BG987"/>
  <c r="BE987"/>
  <c r="T987"/>
  <c r="R987"/>
  <c r="P987"/>
  <c r="BI985"/>
  <c r="BH985"/>
  <c r="BG985"/>
  <c r="BE985"/>
  <c r="T985"/>
  <c r="R985"/>
  <c r="P985"/>
  <c r="BI983"/>
  <c r="BH983"/>
  <c r="BG983"/>
  <c r="BE983"/>
  <c r="T983"/>
  <c r="R983"/>
  <c r="P983"/>
  <c r="BI971"/>
  <c r="BH971"/>
  <c r="BG971"/>
  <c r="BE971"/>
  <c r="T971"/>
  <c r="R971"/>
  <c r="P971"/>
  <c r="BI959"/>
  <c r="BH959"/>
  <c r="BG959"/>
  <c r="BE959"/>
  <c r="T959"/>
  <c r="R959"/>
  <c r="P959"/>
  <c r="BI949"/>
  <c r="BH949"/>
  <c r="BG949"/>
  <c r="BE949"/>
  <c r="T949"/>
  <c r="R949"/>
  <c r="P949"/>
  <c r="BI948"/>
  <c r="BH948"/>
  <c r="BG948"/>
  <c r="BE948"/>
  <c r="T948"/>
  <c r="R948"/>
  <c r="P948"/>
  <c r="BI946"/>
  <c r="BH946"/>
  <c r="BG946"/>
  <c r="BE946"/>
  <c r="T946"/>
  <c r="R946"/>
  <c r="P946"/>
  <c r="BI945"/>
  <c r="BH945"/>
  <c r="BG945"/>
  <c r="BE945"/>
  <c r="T945"/>
  <c r="R945"/>
  <c r="P945"/>
  <c r="BI944"/>
  <c r="BH944"/>
  <c r="BG944"/>
  <c r="BE944"/>
  <c r="T944"/>
  <c r="R944"/>
  <c r="P944"/>
  <c r="BI943"/>
  <c r="BH943"/>
  <c r="BG943"/>
  <c r="BE943"/>
  <c r="T943"/>
  <c r="R943"/>
  <c r="P943"/>
  <c r="BI942"/>
  <c r="BH942"/>
  <c r="BG942"/>
  <c r="BE942"/>
  <c r="T942"/>
  <c r="R942"/>
  <c r="P942"/>
  <c r="BI940"/>
  <c r="BH940"/>
  <c r="BG940"/>
  <c r="BE940"/>
  <c r="T940"/>
  <c r="R940"/>
  <c r="P940"/>
  <c r="BI939"/>
  <c r="BH939"/>
  <c r="BG939"/>
  <c r="BE939"/>
  <c r="T939"/>
  <c r="R939"/>
  <c r="P939"/>
  <c r="BI936"/>
  <c r="BH936"/>
  <c r="BG936"/>
  <c r="BE936"/>
  <c r="T936"/>
  <c r="R936"/>
  <c r="P936"/>
  <c r="BI932"/>
  <c r="BH932"/>
  <c r="BG932"/>
  <c r="BE932"/>
  <c r="T932"/>
  <c r="R932"/>
  <c r="P932"/>
  <c r="BI906"/>
  <c r="BH906"/>
  <c r="BG906"/>
  <c r="BE906"/>
  <c r="T906"/>
  <c r="R906"/>
  <c r="P906"/>
  <c r="BI888"/>
  <c r="BH888"/>
  <c r="BG888"/>
  <c r="BE888"/>
  <c r="T888"/>
  <c r="R888"/>
  <c r="P888"/>
  <c r="BI886"/>
  <c r="BH886"/>
  <c r="BG886"/>
  <c r="BE886"/>
  <c r="T886"/>
  <c r="R886"/>
  <c r="P886"/>
  <c r="BI885"/>
  <c r="BH885"/>
  <c r="BG885"/>
  <c r="BE885"/>
  <c r="T885"/>
  <c r="R885"/>
  <c r="P885"/>
  <c r="BI883"/>
  <c r="BH883"/>
  <c r="BG883"/>
  <c r="BE883"/>
  <c r="T883"/>
  <c r="R883"/>
  <c r="P883"/>
  <c r="BI881"/>
  <c r="BH881"/>
  <c r="BG881"/>
  <c r="BE881"/>
  <c r="T881"/>
  <c r="R881"/>
  <c r="P881"/>
  <c r="BI879"/>
  <c r="BH879"/>
  <c r="BG879"/>
  <c r="BE879"/>
  <c r="T879"/>
  <c r="R879"/>
  <c r="P879"/>
  <c r="BI878"/>
  <c r="BH878"/>
  <c r="BG878"/>
  <c r="BE878"/>
  <c r="T878"/>
  <c r="R878"/>
  <c r="P878"/>
  <c r="BI877"/>
  <c r="BH877"/>
  <c r="BG877"/>
  <c r="BE877"/>
  <c r="T877"/>
  <c r="R877"/>
  <c r="P877"/>
  <c r="BI875"/>
  <c r="BH875"/>
  <c r="BG875"/>
  <c r="BE875"/>
  <c r="T875"/>
  <c r="R875"/>
  <c r="P875"/>
  <c r="BI874"/>
  <c r="BH874"/>
  <c r="BG874"/>
  <c r="BE874"/>
  <c r="T874"/>
  <c r="R874"/>
  <c r="P874"/>
  <c r="BI873"/>
  <c r="BH873"/>
  <c r="BG873"/>
  <c r="BE873"/>
  <c r="T873"/>
  <c r="R873"/>
  <c r="P873"/>
  <c r="BI871"/>
  <c r="BH871"/>
  <c r="BG871"/>
  <c r="BE871"/>
  <c r="T871"/>
  <c r="R871"/>
  <c r="P871"/>
  <c r="BI869"/>
  <c r="BH869"/>
  <c r="BG869"/>
  <c r="BE869"/>
  <c r="T869"/>
  <c r="R869"/>
  <c r="P869"/>
  <c r="BI859"/>
  <c r="BH859"/>
  <c r="BG859"/>
  <c r="BE859"/>
  <c r="T859"/>
  <c r="R859"/>
  <c r="P859"/>
  <c r="BI849"/>
  <c r="BH849"/>
  <c r="BG849"/>
  <c r="BE849"/>
  <c r="T849"/>
  <c r="R849"/>
  <c r="P849"/>
  <c r="BI839"/>
  <c r="BH839"/>
  <c r="BG839"/>
  <c r="BE839"/>
  <c r="T839"/>
  <c r="R839"/>
  <c r="P839"/>
  <c r="BI829"/>
  <c r="BH829"/>
  <c r="BG829"/>
  <c r="BE829"/>
  <c r="T829"/>
  <c r="R829"/>
  <c r="P829"/>
  <c r="BI826"/>
  <c r="BH826"/>
  <c r="BG826"/>
  <c r="BE826"/>
  <c r="T826"/>
  <c r="R826"/>
  <c r="P826"/>
  <c r="BI823"/>
  <c r="BH823"/>
  <c r="BG823"/>
  <c r="BE823"/>
  <c r="T823"/>
  <c r="R823"/>
  <c r="P823"/>
  <c r="BI820"/>
  <c r="BH820"/>
  <c r="BG820"/>
  <c r="BE820"/>
  <c r="T820"/>
  <c r="R820"/>
  <c r="P820"/>
  <c r="BI817"/>
  <c r="BH817"/>
  <c r="BG817"/>
  <c r="BE817"/>
  <c r="T817"/>
  <c r="R817"/>
  <c r="P817"/>
  <c r="BI809"/>
  <c r="BH809"/>
  <c r="BG809"/>
  <c r="BE809"/>
  <c r="T809"/>
  <c r="R809"/>
  <c r="P809"/>
  <c r="BI807"/>
  <c r="BH807"/>
  <c r="BG807"/>
  <c r="BE807"/>
  <c r="T807"/>
  <c r="R807"/>
  <c r="P807"/>
  <c r="BI805"/>
  <c r="BH805"/>
  <c r="BG805"/>
  <c r="BE805"/>
  <c r="T805"/>
  <c r="R805"/>
  <c r="P805"/>
  <c r="BI804"/>
  <c r="BH804"/>
  <c r="BG804"/>
  <c r="BE804"/>
  <c r="T804"/>
  <c r="R804"/>
  <c r="P804"/>
  <c r="BI803"/>
  <c r="BH803"/>
  <c r="BG803"/>
  <c r="BE803"/>
  <c r="T803"/>
  <c r="R803"/>
  <c r="P803"/>
  <c r="BI801"/>
  <c r="BH801"/>
  <c r="BG801"/>
  <c r="BE801"/>
  <c r="T801"/>
  <c r="R801"/>
  <c r="P801"/>
  <c r="BI799"/>
  <c r="BH799"/>
  <c r="BG799"/>
  <c r="BE799"/>
  <c r="T799"/>
  <c r="R799"/>
  <c r="P799"/>
  <c r="BI797"/>
  <c r="BH797"/>
  <c r="BG797"/>
  <c r="BE797"/>
  <c r="T797"/>
  <c r="R797"/>
  <c r="P797"/>
  <c r="BI796"/>
  <c r="BH796"/>
  <c r="BG796"/>
  <c r="BE796"/>
  <c r="T796"/>
  <c r="R796"/>
  <c r="P796"/>
  <c r="BI795"/>
  <c r="BH795"/>
  <c r="BG795"/>
  <c r="BE795"/>
  <c r="T795"/>
  <c r="R795"/>
  <c r="P795"/>
  <c r="BI792"/>
  <c r="BH792"/>
  <c r="BG792"/>
  <c r="BE792"/>
  <c r="T792"/>
  <c r="R792"/>
  <c r="P792"/>
  <c r="BI790"/>
  <c r="BH790"/>
  <c r="BG790"/>
  <c r="BE790"/>
  <c r="T790"/>
  <c r="R790"/>
  <c r="P790"/>
  <c r="BI787"/>
  <c r="BH787"/>
  <c r="BG787"/>
  <c r="BE787"/>
  <c r="T787"/>
  <c r="R787"/>
  <c r="P787"/>
  <c r="BI785"/>
  <c r="BH785"/>
  <c r="BG785"/>
  <c r="BE785"/>
  <c r="T785"/>
  <c r="R785"/>
  <c r="P785"/>
  <c r="BI772"/>
  <c r="BH772"/>
  <c r="BG772"/>
  <c r="BE772"/>
  <c r="T772"/>
  <c r="R772"/>
  <c r="P772"/>
  <c r="BI770"/>
  <c r="BH770"/>
  <c r="BG770"/>
  <c r="BE770"/>
  <c r="T770"/>
  <c r="R770"/>
  <c r="P770"/>
  <c r="BI768"/>
  <c r="BH768"/>
  <c r="BG768"/>
  <c r="BE768"/>
  <c r="T768"/>
  <c r="R768"/>
  <c r="P768"/>
  <c r="BI762"/>
  <c r="BH762"/>
  <c r="BG762"/>
  <c r="BE762"/>
  <c r="T762"/>
  <c r="R762"/>
  <c r="P762"/>
  <c r="BI751"/>
  <c r="BH751"/>
  <c r="BG751"/>
  <c r="BE751"/>
  <c r="T751"/>
  <c r="R751"/>
  <c r="P751"/>
  <c r="BI741"/>
  <c r="BH741"/>
  <c r="BG741"/>
  <c r="BE741"/>
  <c r="T741"/>
  <c r="R741"/>
  <c r="P741"/>
  <c r="BI740"/>
  <c r="BH740"/>
  <c r="BG740"/>
  <c r="BE740"/>
  <c r="T740"/>
  <c r="R740"/>
  <c r="P740"/>
  <c r="BI738"/>
  <c r="BH738"/>
  <c r="BG738"/>
  <c r="BE738"/>
  <c r="T738"/>
  <c r="R738"/>
  <c r="P738"/>
  <c r="BI737"/>
  <c r="BH737"/>
  <c r="BG737"/>
  <c r="BE737"/>
  <c r="T737"/>
  <c r="R737"/>
  <c r="P737"/>
  <c r="BI736"/>
  <c r="BH736"/>
  <c r="BG736"/>
  <c r="BE736"/>
  <c r="T736"/>
  <c r="R736"/>
  <c r="P736"/>
  <c r="BI733"/>
  <c r="BH733"/>
  <c r="BG733"/>
  <c r="BE733"/>
  <c r="T733"/>
  <c r="R733"/>
  <c r="P733"/>
  <c r="BI731"/>
  <c r="BH731"/>
  <c r="BG731"/>
  <c r="BE731"/>
  <c r="T731"/>
  <c r="R731"/>
  <c r="P731"/>
  <c r="BI730"/>
  <c r="BH730"/>
  <c r="BG730"/>
  <c r="BE730"/>
  <c r="T730"/>
  <c r="R730"/>
  <c r="P730"/>
  <c r="BI729"/>
  <c r="BH729"/>
  <c r="BG729"/>
  <c r="BE729"/>
  <c r="T729"/>
  <c r="R729"/>
  <c r="P729"/>
  <c r="BI728"/>
  <c r="BH728"/>
  <c r="BG728"/>
  <c r="BE728"/>
  <c r="T728"/>
  <c r="R728"/>
  <c r="P728"/>
  <c r="BI725"/>
  <c r="BH725"/>
  <c r="BG725"/>
  <c r="BE725"/>
  <c r="T725"/>
  <c r="R725"/>
  <c r="P725"/>
  <c r="BI722"/>
  <c r="BH722"/>
  <c r="BG722"/>
  <c r="BE722"/>
  <c r="T722"/>
  <c r="R722"/>
  <c r="P722"/>
  <c r="BI716"/>
  <c r="BH716"/>
  <c r="BG716"/>
  <c r="BE716"/>
  <c r="T716"/>
  <c r="R716"/>
  <c r="P716"/>
  <c r="BI715"/>
  <c r="BH715"/>
  <c r="BG715"/>
  <c r="BE715"/>
  <c r="T715"/>
  <c r="R715"/>
  <c r="P715"/>
  <c r="BI711"/>
  <c r="BH711"/>
  <c r="BG711"/>
  <c r="BE711"/>
  <c r="T711"/>
  <c r="R711"/>
  <c r="P711"/>
  <c r="BI709"/>
  <c r="BH709"/>
  <c r="BG709"/>
  <c r="BE709"/>
  <c r="T709"/>
  <c r="R709"/>
  <c r="P709"/>
  <c r="BI708"/>
  <c r="BH708"/>
  <c r="BG708"/>
  <c r="BE708"/>
  <c r="T708"/>
  <c r="R708"/>
  <c r="P708"/>
  <c r="BI707"/>
  <c r="BH707"/>
  <c r="BG707"/>
  <c r="BE707"/>
  <c r="T707"/>
  <c r="R707"/>
  <c r="P707"/>
  <c r="BI705"/>
  <c r="BH705"/>
  <c r="BG705"/>
  <c r="BE705"/>
  <c r="T705"/>
  <c r="R705"/>
  <c r="P705"/>
  <c r="BI704"/>
  <c r="BH704"/>
  <c r="BG704"/>
  <c r="BE704"/>
  <c r="T704"/>
  <c r="R704"/>
  <c r="P704"/>
  <c r="BI703"/>
  <c r="BH703"/>
  <c r="BG703"/>
  <c r="BE703"/>
  <c r="T703"/>
  <c r="R703"/>
  <c r="P703"/>
  <c r="BI702"/>
  <c r="BH702"/>
  <c r="BG702"/>
  <c r="BE702"/>
  <c r="T702"/>
  <c r="R702"/>
  <c r="P702"/>
  <c r="BI696"/>
  <c r="BH696"/>
  <c r="BG696"/>
  <c r="BE696"/>
  <c r="T696"/>
  <c r="R696"/>
  <c r="P696"/>
  <c r="BI693"/>
  <c r="BH693"/>
  <c r="BG693"/>
  <c r="BE693"/>
  <c r="T693"/>
  <c r="R693"/>
  <c r="P693"/>
  <c r="BI692"/>
  <c r="BH692"/>
  <c r="BG692"/>
  <c r="BE692"/>
  <c r="T692"/>
  <c r="R692"/>
  <c r="P692"/>
  <c r="BI689"/>
  <c r="BH689"/>
  <c r="BG689"/>
  <c r="BE689"/>
  <c r="T689"/>
  <c r="R689"/>
  <c r="P689"/>
  <c r="BI688"/>
  <c r="BH688"/>
  <c r="BG688"/>
  <c r="BE688"/>
  <c r="T688"/>
  <c r="R688"/>
  <c r="P688"/>
  <c r="BI686"/>
  <c r="BH686"/>
  <c r="BG686"/>
  <c r="BE686"/>
  <c r="T686"/>
  <c r="R686"/>
  <c r="P686"/>
  <c r="BI684"/>
  <c r="BH684"/>
  <c r="BG684"/>
  <c r="BE684"/>
  <c r="T684"/>
  <c r="R684"/>
  <c r="P684"/>
  <c r="BI682"/>
  <c r="BH682"/>
  <c r="BG682"/>
  <c r="BE682"/>
  <c r="T682"/>
  <c r="R682"/>
  <c r="P682"/>
  <c r="BI680"/>
  <c r="BH680"/>
  <c r="BG680"/>
  <c r="BE680"/>
  <c r="T680"/>
  <c r="R680"/>
  <c r="P680"/>
  <c r="BI679"/>
  <c r="BH679"/>
  <c r="BG679"/>
  <c r="BE679"/>
  <c r="T679"/>
  <c r="R679"/>
  <c r="P679"/>
  <c r="BI677"/>
  <c r="BH677"/>
  <c r="BG677"/>
  <c r="BE677"/>
  <c r="T677"/>
  <c r="R677"/>
  <c r="P677"/>
  <c r="BI675"/>
  <c r="BH675"/>
  <c r="BG675"/>
  <c r="BE675"/>
  <c r="T675"/>
  <c r="R675"/>
  <c r="P675"/>
  <c r="BI674"/>
  <c r="BH674"/>
  <c r="BG674"/>
  <c r="BE674"/>
  <c r="T674"/>
  <c r="R674"/>
  <c r="P674"/>
  <c r="BI673"/>
  <c r="BH673"/>
  <c r="BG673"/>
  <c r="BE673"/>
  <c r="T673"/>
  <c r="R673"/>
  <c r="P673"/>
  <c r="BI672"/>
  <c r="BH672"/>
  <c r="BG672"/>
  <c r="BE672"/>
  <c r="T672"/>
  <c r="R672"/>
  <c r="P672"/>
  <c r="BI671"/>
  <c r="BH671"/>
  <c r="BG671"/>
  <c r="BE671"/>
  <c r="T671"/>
  <c r="R671"/>
  <c r="P671"/>
  <c r="BI670"/>
  <c r="BH670"/>
  <c r="BG670"/>
  <c r="BE670"/>
  <c r="T670"/>
  <c r="R670"/>
  <c r="P670"/>
  <c r="BI668"/>
  <c r="BH668"/>
  <c r="BG668"/>
  <c r="BE668"/>
  <c r="T668"/>
  <c r="R668"/>
  <c r="P668"/>
  <c r="BI667"/>
  <c r="BH667"/>
  <c r="BG667"/>
  <c r="BE667"/>
  <c r="T667"/>
  <c r="R667"/>
  <c r="P667"/>
  <c r="BI666"/>
  <c r="BH666"/>
  <c r="BG666"/>
  <c r="BE666"/>
  <c r="T666"/>
  <c r="R666"/>
  <c r="P666"/>
  <c r="BI664"/>
  <c r="BH664"/>
  <c r="BG664"/>
  <c r="BE664"/>
  <c r="T664"/>
  <c r="R664"/>
  <c r="P664"/>
  <c r="BI663"/>
  <c r="BH663"/>
  <c r="BG663"/>
  <c r="BE663"/>
  <c r="T663"/>
  <c r="R663"/>
  <c r="P663"/>
  <c r="BI662"/>
  <c r="BH662"/>
  <c r="BG662"/>
  <c r="BE662"/>
  <c r="T662"/>
  <c r="R662"/>
  <c r="P662"/>
  <c r="BI660"/>
  <c r="BH660"/>
  <c r="BG660"/>
  <c r="BE660"/>
  <c r="T660"/>
  <c r="R660"/>
  <c r="P660"/>
  <c r="BI658"/>
  <c r="BH658"/>
  <c r="BG658"/>
  <c r="BE658"/>
  <c r="T658"/>
  <c r="R658"/>
  <c r="P658"/>
  <c r="BI655"/>
  <c r="BH655"/>
  <c r="BG655"/>
  <c r="BE655"/>
  <c r="T655"/>
  <c r="R655"/>
  <c r="P655"/>
  <c r="BI653"/>
  <c r="BH653"/>
  <c r="BG653"/>
  <c r="BE653"/>
  <c r="T653"/>
  <c r="R653"/>
  <c r="P653"/>
  <c r="BI651"/>
  <c r="BH651"/>
  <c r="BG651"/>
  <c r="BE651"/>
  <c r="T651"/>
  <c r="R651"/>
  <c r="P651"/>
  <c r="BI647"/>
  <c r="BH647"/>
  <c r="BG647"/>
  <c r="BE647"/>
  <c r="T647"/>
  <c r="R647"/>
  <c r="P647"/>
  <c r="BI643"/>
  <c r="BH643"/>
  <c r="BG643"/>
  <c r="BE643"/>
  <c r="T643"/>
  <c r="R643"/>
  <c r="P643"/>
  <c r="BI640"/>
  <c r="BH640"/>
  <c r="BG640"/>
  <c r="BE640"/>
  <c r="T640"/>
  <c r="R640"/>
  <c r="P640"/>
  <c r="BI636"/>
  <c r="BH636"/>
  <c r="BG636"/>
  <c r="BE636"/>
  <c r="T636"/>
  <c r="R636"/>
  <c r="P636"/>
  <c r="BI628"/>
  <c r="BH628"/>
  <c r="BG628"/>
  <c r="BE628"/>
  <c r="T628"/>
  <c r="R628"/>
  <c r="P628"/>
  <c r="BI625"/>
  <c r="BH625"/>
  <c r="BG625"/>
  <c r="BE625"/>
  <c r="T625"/>
  <c r="R625"/>
  <c r="P625"/>
  <c r="BI621"/>
  <c r="BH621"/>
  <c r="BG621"/>
  <c r="BE621"/>
  <c r="T621"/>
  <c r="R621"/>
  <c r="P621"/>
  <c r="BI618"/>
  <c r="BH618"/>
  <c r="BG618"/>
  <c r="BE618"/>
  <c r="T618"/>
  <c r="R618"/>
  <c r="P618"/>
  <c r="BI615"/>
  <c r="BH615"/>
  <c r="BG615"/>
  <c r="BE615"/>
  <c r="T615"/>
  <c r="R615"/>
  <c r="P615"/>
  <c r="BI613"/>
  <c r="BH613"/>
  <c r="BG613"/>
  <c r="BE613"/>
  <c r="T613"/>
  <c r="R613"/>
  <c r="P613"/>
  <c r="BI610"/>
  <c r="BH610"/>
  <c r="BG610"/>
  <c r="BE610"/>
  <c r="T610"/>
  <c r="R610"/>
  <c r="P610"/>
  <c r="BI608"/>
  <c r="BH608"/>
  <c r="BG608"/>
  <c r="BE608"/>
  <c r="T608"/>
  <c r="R608"/>
  <c r="P608"/>
  <c r="BI606"/>
  <c r="BH606"/>
  <c r="BG606"/>
  <c r="BE606"/>
  <c r="T606"/>
  <c r="R606"/>
  <c r="P606"/>
  <c r="BI604"/>
  <c r="BH604"/>
  <c r="BG604"/>
  <c r="BE604"/>
  <c r="T604"/>
  <c r="R604"/>
  <c r="P604"/>
  <c r="BI602"/>
  <c r="BH602"/>
  <c r="BG602"/>
  <c r="BE602"/>
  <c r="T602"/>
  <c r="R602"/>
  <c r="P602"/>
  <c r="BI592"/>
  <c r="BH592"/>
  <c r="BG592"/>
  <c r="BE592"/>
  <c r="T592"/>
  <c r="R592"/>
  <c r="P592"/>
  <c r="BI590"/>
  <c r="BH590"/>
  <c r="BG590"/>
  <c r="BE590"/>
  <c r="T590"/>
  <c r="R590"/>
  <c r="P590"/>
  <c r="BI584"/>
  <c r="BH584"/>
  <c r="BG584"/>
  <c r="BE584"/>
  <c r="T584"/>
  <c r="R584"/>
  <c r="P584"/>
  <c r="BI578"/>
  <c r="BH578"/>
  <c r="BG578"/>
  <c r="BE578"/>
  <c r="T578"/>
  <c r="R578"/>
  <c r="P578"/>
  <c r="BI576"/>
  <c r="BH576"/>
  <c r="BG576"/>
  <c r="BE576"/>
  <c r="T576"/>
  <c r="R576"/>
  <c r="P576"/>
  <c r="BI575"/>
  <c r="BH575"/>
  <c r="BG575"/>
  <c r="BE575"/>
  <c r="T575"/>
  <c r="R575"/>
  <c r="P575"/>
  <c r="BI574"/>
  <c r="BH574"/>
  <c r="BG574"/>
  <c r="BE574"/>
  <c r="T574"/>
  <c r="R574"/>
  <c r="P574"/>
  <c r="BI572"/>
  <c r="BH572"/>
  <c r="BG572"/>
  <c r="BE572"/>
  <c r="T572"/>
  <c r="R572"/>
  <c r="P572"/>
  <c r="BI570"/>
  <c r="BH570"/>
  <c r="BG570"/>
  <c r="BE570"/>
  <c r="T570"/>
  <c r="R570"/>
  <c r="P570"/>
  <c r="BI567"/>
  <c r="BH567"/>
  <c r="BG567"/>
  <c r="BE567"/>
  <c r="T567"/>
  <c r="R567"/>
  <c r="P567"/>
  <c r="BI564"/>
  <c r="BH564"/>
  <c r="BG564"/>
  <c r="BE564"/>
  <c r="T564"/>
  <c r="R564"/>
  <c r="P564"/>
  <c r="BI563"/>
  <c r="BH563"/>
  <c r="BG563"/>
  <c r="BE563"/>
  <c r="T563"/>
  <c r="R563"/>
  <c r="P563"/>
  <c r="BI561"/>
  <c r="BH561"/>
  <c r="BG561"/>
  <c r="BE561"/>
  <c r="T561"/>
  <c r="R561"/>
  <c r="P561"/>
  <c r="BI558"/>
  <c r="BH558"/>
  <c r="BG558"/>
  <c r="BE558"/>
  <c r="T558"/>
  <c r="R558"/>
  <c r="P558"/>
  <c r="BI557"/>
  <c r="BH557"/>
  <c r="BG557"/>
  <c r="BE557"/>
  <c r="T557"/>
  <c r="R557"/>
  <c r="P557"/>
  <c r="BI554"/>
  <c r="BH554"/>
  <c r="BG554"/>
  <c r="BE554"/>
  <c r="T554"/>
  <c r="R554"/>
  <c r="P554"/>
  <c r="BI548"/>
  <c r="BH548"/>
  <c r="BG548"/>
  <c r="BE548"/>
  <c r="T548"/>
  <c r="R548"/>
  <c r="P548"/>
  <c r="BI544"/>
  <c r="BH544"/>
  <c r="BG544"/>
  <c r="BE544"/>
  <c r="T544"/>
  <c r="R544"/>
  <c r="P544"/>
  <c r="BI540"/>
  <c r="BH540"/>
  <c r="BG540"/>
  <c r="BE540"/>
  <c r="T540"/>
  <c r="R540"/>
  <c r="P540"/>
  <c r="BI537"/>
  <c r="BH537"/>
  <c r="BG537"/>
  <c r="BE537"/>
  <c r="T537"/>
  <c r="R537"/>
  <c r="P537"/>
  <c r="BI531"/>
  <c r="BH531"/>
  <c r="BG531"/>
  <c r="BE531"/>
  <c r="T531"/>
  <c r="R531"/>
  <c r="P531"/>
  <c r="BI525"/>
  <c r="BH525"/>
  <c r="BG525"/>
  <c r="BE525"/>
  <c r="T525"/>
  <c r="R525"/>
  <c r="P525"/>
  <c r="BI521"/>
  <c r="BH521"/>
  <c r="BG521"/>
  <c r="BE521"/>
  <c r="T521"/>
  <c r="R521"/>
  <c r="P521"/>
  <c r="BI519"/>
  <c r="BH519"/>
  <c r="BG519"/>
  <c r="BE519"/>
  <c r="T519"/>
  <c r="R519"/>
  <c r="P519"/>
  <c r="BI517"/>
  <c r="BH517"/>
  <c r="BG517"/>
  <c r="BE517"/>
  <c r="T517"/>
  <c r="R517"/>
  <c r="P517"/>
  <c r="BI514"/>
  <c r="BH514"/>
  <c r="BG514"/>
  <c r="BE514"/>
  <c r="T514"/>
  <c r="R514"/>
  <c r="P514"/>
  <c r="BI510"/>
  <c r="BH510"/>
  <c r="BG510"/>
  <c r="BE510"/>
  <c r="T510"/>
  <c r="R510"/>
  <c r="P510"/>
  <c r="BI507"/>
  <c r="BH507"/>
  <c r="BG507"/>
  <c r="BE507"/>
  <c r="T507"/>
  <c r="R507"/>
  <c r="P507"/>
  <c r="BI503"/>
  <c r="BH503"/>
  <c r="BG503"/>
  <c r="BE503"/>
  <c r="T503"/>
  <c r="R503"/>
  <c r="P503"/>
  <c r="BI499"/>
  <c r="BH499"/>
  <c r="BG499"/>
  <c r="BE499"/>
  <c r="T499"/>
  <c r="R499"/>
  <c r="P499"/>
  <c r="BI497"/>
  <c r="BH497"/>
  <c r="BG497"/>
  <c r="BE497"/>
  <c r="T497"/>
  <c r="R497"/>
  <c r="P497"/>
  <c r="BI496"/>
  <c r="BH496"/>
  <c r="BG496"/>
  <c r="BE496"/>
  <c r="T496"/>
  <c r="R496"/>
  <c r="P496"/>
  <c r="BI495"/>
  <c r="BH495"/>
  <c r="BG495"/>
  <c r="BE495"/>
  <c r="T495"/>
  <c r="R495"/>
  <c r="P495"/>
  <c r="BI493"/>
  <c r="BH493"/>
  <c r="BG493"/>
  <c r="BE493"/>
  <c r="T493"/>
  <c r="R493"/>
  <c r="P493"/>
  <c r="BI486"/>
  <c r="BH486"/>
  <c r="BG486"/>
  <c r="BE486"/>
  <c r="T486"/>
  <c r="R486"/>
  <c r="P486"/>
  <c r="BI484"/>
  <c r="BH484"/>
  <c r="BG484"/>
  <c r="BE484"/>
  <c r="T484"/>
  <c r="R484"/>
  <c r="P484"/>
  <c r="BI478"/>
  <c r="BH478"/>
  <c r="BG478"/>
  <c r="BE478"/>
  <c r="T478"/>
  <c r="R478"/>
  <c r="P478"/>
  <c r="BI476"/>
  <c r="BH476"/>
  <c r="BG476"/>
  <c r="BE476"/>
  <c r="T476"/>
  <c r="R476"/>
  <c r="P476"/>
  <c r="BI470"/>
  <c r="BH470"/>
  <c r="BG470"/>
  <c r="BE470"/>
  <c r="T470"/>
  <c r="R470"/>
  <c r="P470"/>
  <c r="BI467"/>
  <c r="BH467"/>
  <c r="BG467"/>
  <c r="BE467"/>
  <c r="T467"/>
  <c r="R467"/>
  <c r="P467"/>
  <c r="BI463"/>
  <c r="BH463"/>
  <c r="BG463"/>
  <c r="BE463"/>
  <c r="T463"/>
  <c r="R463"/>
  <c r="P463"/>
  <c r="BI457"/>
  <c r="BH457"/>
  <c r="BG457"/>
  <c r="BE457"/>
  <c r="T457"/>
  <c r="R457"/>
  <c r="P457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46"/>
  <c r="BH446"/>
  <c r="BG446"/>
  <c r="BE446"/>
  <c r="T446"/>
  <c r="R446"/>
  <c r="P446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6"/>
  <c r="BH436"/>
  <c r="BG436"/>
  <c r="BE436"/>
  <c r="T436"/>
  <c r="R436"/>
  <c r="P436"/>
  <c r="BI434"/>
  <c r="BH434"/>
  <c r="BG434"/>
  <c r="BE434"/>
  <c r="T434"/>
  <c r="R434"/>
  <c r="P434"/>
  <c r="BI427"/>
  <c r="BH427"/>
  <c r="BG427"/>
  <c r="BE427"/>
  <c r="T427"/>
  <c r="R427"/>
  <c r="P427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2"/>
  <c r="BH412"/>
  <c r="BG412"/>
  <c r="BE412"/>
  <c r="T412"/>
  <c r="R412"/>
  <c r="P412"/>
  <c r="BI407"/>
  <c r="BH407"/>
  <c r="BG407"/>
  <c r="BE407"/>
  <c r="T407"/>
  <c r="R407"/>
  <c r="P407"/>
  <c r="BI404"/>
  <c r="BH404"/>
  <c r="BG404"/>
  <c r="BE404"/>
  <c r="T404"/>
  <c r="R404"/>
  <c r="P404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3"/>
  <c r="BH393"/>
  <c r="BG393"/>
  <c r="BE393"/>
  <c r="T393"/>
  <c r="R393"/>
  <c r="P393"/>
  <c r="BI387"/>
  <c r="BH387"/>
  <c r="BG387"/>
  <c r="BE387"/>
  <c r="T387"/>
  <c r="R387"/>
  <c r="P387"/>
  <c r="BI380"/>
  <c r="BH380"/>
  <c r="BG380"/>
  <c r="BE380"/>
  <c r="T380"/>
  <c r="R380"/>
  <c r="P380"/>
  <c r="BI374"/>
  <c r="BH374"/>
  <c r="BG374"/>
  <c r="BE374"/>
  <c r="T374"/>
  <c r="R374"/>
  <c r="P374"/>
  <c r="BI371"/>
  <c r="BH371"/>
  <c r="BG371"/>
  <c r="BE371"/>
  <c r="T371"/>
  <c r="R371"/>
  <c r="P371"/>
  <c r="BI365"/>
  <c r="BH365"/>
  <c r="BG365"/>
  <c r="BE365"/>
  <c r="T365"/>
  <c r="R365"/>
  <c r="P365"/>
  <c r="BI359"/>
  <c r="BH359"/>
  <c r="BG359"/>
  <c r="BE359"/>
  <c r="T359"/>
  <c r="R359"/>
  <c r="P359"/>
  <c r="BI351"/>
  <c r="BH351"/>
  <c r="BG351"/>
  <c r="BE351"/>
  <c r="T351"/>
  <c r="R351"/>
  <c r="P351"/>
  <c r="BI345"/>
  <c r="BH345"/>
  <c r="BG345"/>
  <c r="BE345"/>
  <c r="T345"/>
  <c r="R345"/>
  <c r="P345"/>
  <c r="BI339"/>
  <c r="BH339"/>
  <c r="BG339"/>
  <c r="BE339"/>
  <c r="T339"/>
  <c r="R339"/>
  <c r="P339"/>
  <c r="BI336"/>
  <c r="BH336"/>
  <c r="BG336"/>
  <c r="BE336"/>
  <c r="T336"/>
  <c r="R336"/>
  <c r="P336"/>
  <c r="BI333"/>
  <c r="BH333"/>
  <c r="BG333"/>
  <c r="BE333"/>
  <c r="T333"/>
  <c r="R333"/>
  <c r="P333"/>
  <c r="BI319"/>
  <c r="BH319"/>
  <c r="BG319"/>
  <c r="BE319"/>
  <c r="T319"/>
  <c r="R319"/>
  <c r="P319"/>
  <c r="BI305"/>
  <c r="BH305"/>
  <c r="BG305"/>
  <c r="BE305"/>
  <c r="T305"/>
  <c r="R305"/>
  <c r="P305"/>
  <c r="BI298"/>
  <c r="BH298"/>
  <c r="BG298"/>
  <c r="BE298"/>
  <c r="T298"/>
  <c r="R298"/>
  <c r="P298"/>
  <c r="BI295"/>
  <c r="BH295"/>
  <c r="BG295"/>
  <c r="BE295"/>
  <c r="T295"/>
  <c r="R295"/>
  <c r="P295"/>
  <c r="BI294"/>
  <c r="BH294"/>
  <c r="BG294"/>
  <c r="BE294"/>
  <c r="T294"/>
  <c r="R294"/>
  <c r="P294"/>
  <c r="BI286"/>
  <c r="BH286"/>
  <c r="BG286"/>
  <c r="BE286"/>
  <c r="T286"/>
  <c r="R286"/>
  <c r="P286"/>
  <c r="BI283"/>
  <c r="BH283"/>
  <c r="BG283"/>
  <c r="BE283"/>
  <c r="T283"/>
  <c r="R283"/>
  <c r="P283"/>
  <c r="BI273"/>
  <c r="BH273"/>
  <c r="BG273"/>
  <c r="BE273"/>
  <c r="T273"/>
  <c r="R273"/>
  <c r="P273"/>
  <c r="BI270"/>
  <c r="BH270"/>
  <c r="BG270"/>
  <c r="BE270"/>
  <c r="T270"/>
  <c r="R270"/>
  <c r="P270"/>
  <c r="BI260"/>
  <c r="BH260"/>
  <c r="BG260"/>
  <c r="BE260"/>
  <c r="T260"/>
  <c r="R260"/>
  <c r="P260"/>
  <c r="BI242"/>
  <c r="BH242"/>
  <c r="BG242"/>
  <c r="BE242"/>
  <c r="T242"/>
  <c r="R242"/>
  <c r="P242"/>
  <c r="BI236"/>
  <c r="BH236"/>
  <c r="BG236"/>
  <c r="BE236"/>
  <c r="T236"/>
  <c r="R236"/>
  <c r="P236"/>
  <c r="BI218"/>
  <c r="BH218"/>
  <c r="BG218"/>
  <c r="BE218"/>
  <c r="T218"/>
  <c r="R218"/>
  <c r="P218"/>
  <c r="BI206"/>
  <c r="BH206"/>
  <c r="BG206"/>
  <c r="BE206"/>
  <c r="T206"/>
  <c r="R206"/>
  <c r="P206"/>
  <c r="BI202"/>
  <c r="BH202"/>
  <c r="BG202"/>
  <c r="BE202"/>
  <c r="T202"/>
  <c r="R202"/>
  <c r="P202"/>
  <c r="BI188"/>
  <c r="BH188"/>
  <c r="BG188"/>
  <c r="BE188"/>
  <c r="T188"/>
  <c r="R188"/>
  <c r="P188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6"/>
  <c r="BH166"/>
  <c r="BG166"/>
  <c r="BE166"/>
  <c r="T166"/>
  <c r="R166"/>
  <c r="P166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F145"/>
  <c r="E143"/>
  <c r="F89"/>
  <c r="E87"/>
  <c r="J24"/>
  <c r="E24"/>
  <c r="J92"/>
  <c r="J23"/>
  <c r="J21"/>
  <c r="E21"/>
  <c r="J147"/>
  <c r="J20"/>
  <c r="J18"/>
  <c r="E18"/>
  <c r="F148"/>
  <c r="J17"/>
  <c r="J15"/>
  <c r="E15"/>
  <c r="F147"/>
  <c r="J14"/>
  <c r="J12"/>
  <c r="J89"/>
  <c r="E7"/>
  <c r="E141"/>
  <c i="1" r="L90"/>
  <c r="AM90"/>
  <c r="AM89"/>
  <c r="L89"/>
  <c r="AM87"/>
  <c r="L87"/>
  <c r="L85"/>
  <c r="L84"/>
  <c i="2" r="J871"/>
  <c r="BK615"/>
  <c r="J525"/>
  <c r="J1279"/>
  <c r="J1274"/>
  <c r="BK1155"/>
  <c r="J849"/>
  <c r="J684"/>
  <c r="J584"/>
  <c r="J440"/>
  <c r="BK169"/>
  <c r="J1179"/>
  <c r="J1177"/>
  <c r="J1124"/>
  <c r="BK1100"/>
  <c r="BK674"/>
  <c r="BK521"/>
  <c r="BK453"/>
  <c r="BK525"/>
  <c r="BK1162"/>
  <c r="J796"/>
  <c r="J606"/>
  <c r="J1208"/>
  <c r="J1278"/>
  <c r="J770"/>
  <c r="BK660"/>
  <c r="BK374"/>
  <c r="J1220"/>
  <c r="BK881"/>
  <c r="BK1005"/>
  <c r="BK658"/>
  <c r="BK740"/>
  <c r="BK499"/>
  <c r="BK1266"/>
  <c r="J1085"/>
  <c r="J725"/>
  <c r="BK455"/>
  <c r="BK1115"/>
  <c r="BK1404"/>
  <c r="BK1229"/>
  <c r="BK1260"/>
  <c r="BK1177"/>
  <c r="BK939"/>
  <c r="BK1106"/>
  <c r="J664"/>
  <c r="BK493"/>
  <c r="J762"/>
  <c r="BK667"/>
  <c r="BK1210"/>
  <c r="J944"/>
  <c r="J651"/>
  <c r="J359"/>
  <c r="BK1274"/>
  <c r="BK1494"/>
  <c r="BK1316"/>
  <c r="J1120"/>
  <c r="BK664"/>
  <c r="BK1245"/>
  <c r="BK1095"/>
  <c r="BK731"/>
  <c r="J610"/>
  <c r="J1164"/>
  <c r="J1198"/>
  <c r="BK823"/>
  <c r="J615"/>
  <c r="J305"/>
  <c r="BK1180"/>
  <c r="J768"/>
  <c r="J434"/>
  <c r="J380"/>
  <c r="J1106"/>
  <c r="BK817"/>
  <c r="BK655"/>
  <c r="BK440"/>
  <c r="J772"/>
  <c r="J476"/>
  <c r="BK1517"/>
  <c r="BK1130"/>
  <c r="J942"/>
  <c r="BK519"/>
  <c r="BK1721"/>
  <c r="BK906"/>
  <c r="J658"/>
  <c r="J1586"/>
  <c r="J1531"/>
  <c r="BK1775"/>
  <c r="BK1552"/>
  <c r="J1392"/>
  <c r="J1284"/>
  <c r="J1031"/>
  <c r="BK1473"/>
  <c r="J1398"/>
  <c r="J1332"/>
  <c r="BK1170"/>
  <c r="J792"/>
  <c r="J1405"/>
  <c r="J971"/>
  <c r="J869"/>
  <c r="J722"/>
  <c r="BK675"/>
  <c r="J574"/>
  <c r="J446"/>
  <c r="J1218"/>
  <c r="J1223"/>
  <c r="BK770"/>
  <c r="BK574"/>
  <c r="J441"/>
  <c r="BK166"/>
  <c r="BK1290"/>
  <c r="J1104"/>
  <c r="J1310"/>
  <c r="J805"/>
  <c r="J731"/>
  <c r="J715"/>
  <c r="BK668"/>
  <c r="BK495"/>
  <c r="BK160"/>
  <c r="J1251"/>
  <c r="J1174"/>
  <c r="J877"/>
  <c r="J703"/>
  <c r="BK478"/>
  <c r="BK336"/>
  <c r="BK1284"/>
  <c r="BK946"/>
  <c r="J260"/>
  <c r="J1098"/>
  <c r="J959"/>
  <c r="BK1198"/>
  <c r="J983"/>
  <c r="BK849"/>
  <c r="J675"/>
  <c r="BK517"/>
  <c r="BK441"/>
  <c r="J401"/>
  <c r="BK283"/>
  <c r="J1191"/>
  <c r="J878"/>
  <c r="BK804"/>
  <c r="J621"/>
  <c r="J453"/>
  <c r="BK393"/>
  <c r="J2092"/>
  <c r="J1975"/>
  <c r="BK1322"/>
  <c r="J803"/>
  <c r="BK704"/>
  <c r="BK590"/>
  <c r="BK401"/>
  <c r="J1572"/>
  <c r="J888"/>
  <c r="J730"/>
  <c r="BK839"/>
  <c r="J1136"/>
  <c r="J885"/>
  <c r="J708"/>
  <c r="J643"/>
  <c r="BK570"/>
  <c r="J1216"/>
  <c r="BK1191"/>
  <c r="J1111"/>
  <c r="BK820"/>
  <c r="J682"/>
  <c r="BK575"/>
  <c r="J442"/>
  <c r="BK1278"/>
  <c r="J873"/>
  <c r="BK725"/>
  <c r="J478"/>
  <c r="BK333"/>
  <c r="BK157"/>
  <c r="J171"/>
  <c r="J826"/>
  <c r="J218"/>
  <c r="J1130"/>
  <c r="J817"/>
  <c r="J686"/>
  <c r="J636"/>
  <c r="J537"/>
  <c r="BK1179"/>
  <c r="BK1158"/>
  <c r="BK1150"/>
  <c r="J875"/>
  <c r="BK692"/>
  <c r="J295"/>
  <c r="J1429"/>
  <c r="BK1194"/>
  <c r="J1005"/>
  <c r="J1295"/>
  <c r="J1096"/>
  <c r="BK1202"/>
  <c r="J2084"/>
  <c r="J1506"/>
  <c r="J940"/>
  <c r="BK715"/>
  <c r="BK689"/>
  <c r="BK636"/>
  <c r="BK423"/>
  <c r="J166"/>
  <c r="BK1118"/>
  <c r="J936"/>
  <c r="BK797"/>
  <c r="J1548"/>
  <c r="J946"/>
  <c r="J716"/>
  <c r="J660"/>
  <c r="BK476"/>
  <c r="BK154"/>
  <c r="BK1401"/>
  <c r="BK592"/>
  <c r="J399"/>
  <c r="J1242"/>
  <c r="BK1183"/>
  <c r="J987"/>
  <c r="BK628"/>
  <c r="J519"/>
  <c r="J397"/>
  <c r="BK206"/>
  <c r="J1071"/>
  <c r="J1474"/>
  <c r="BK1391"/>
  <c r="J1298"/>
  <c r="J1188"/>
  <c r="BK987"/>
  <c r="J737"/>
  <c r="J416"/>
  <c r="BK351"/>
  <c r="J418"/>
  <c r="J286"/>
  <c r="BK1291"/>
  <c r="BK1148"/>
  <c r="BK985"/>
  <c r="BK1218"/>
  <c r="J1087"/>
  <c r="J740"/>
  <c r="J1122"/>
  <c r="BK1188"/>
  <c r="J692"/>
  <c r="J647"/>
  <c r="J503"/>
  <c r="BK417"/>
  <c r="J294"/>
  <c r="BK1958"/>
  <c r="J1513"/>
  <c r="J1192"/>
  <c r="BK883"/>
  <c r="BK702"/>
  <c r="J570"/>
  <c r="BK548"/>
  <c r="BK507"/>
  <c r="J1552"/>
  <c r="BK1437"/>
  <c r="BK1160"/>
  <c r="BK1039"/>
  <c r="J829"/>
  <c r="BK663"/>
  <c r="J495"/>
  <c r="BK202"/>
  <c r="J1640"/>
  <c r="J1206"/>
  <c r="J670"/>
  <c r="J467"/>
  <c r="J1565"/>
  <c r="BK1527"/>
  <c r="J2082"/>
  <c r="BK1563"/>
  <c r="BK1551"/>
  <c r="J1445"/>
  <c r="J1394"/>
  <c r="BK1298"/>
  <c r="J1260"/>
  <c r="BK1234"/>
  <c r="J1145"/>
  <c r="BK1023"/>
  <c r="BK2087"/>
  <c r="BK1429"/>
  <c r="BK1405"/>
  <c r="BK1394"/>
  <c r="J1346"/>
  <c r="J1280"/>
  <c r="BK1008"/>
  <c r="J702"/>
  <c r="J618"/>
  <c r="J351"/>
  <c r="J1461"/>
  <c r="BK1346"/>
  <c r="J677"/>
  <c r="BK613"/>
  <c r="BK540"/>
  <c r="BK1237"/>
  <c r="BK1142"/>
  <c r="J1500"/>
  <c r="J1258"/>
  <c r="J1089"/>
  <c r="BK859"/>
  <c r="BK294"/>
  <c r="BK1145"/>
  <c r="BK993"/>
  <c r="BK1102"/>
  <c r="J820"/>
  <c r="J1108"/>
  <c r="J751"/>
  <c r="BK602"/>
  <c r="BK446"/>
  <c r="BK412"/>
  <c r="J1775"/>
  <c r="BK1098"/>
  <c r="BK829"/>
  <c r="J709"/>
  <c r="BK662"/>
  <c r="BK486"/>
  <c r="J154"/>
  <c r="BK2015"/>
  <c r="J1360"/>
  <c r="J1748"/>
  <c r="BK1568"/>
  <c r="BK576"/>
  <c r="BK557"/>
  <c r="J548"/>
  <c r="J496"/>
  <c r="BK1978"/>
  <c r="BK1554"/>
  <c r="BK1182"/>
  <c r="BK1122"/>
  <c r="J949"/>
  <c r="J886"/>
  <c r="BK787"/>
  <c r="BK610"/>
  <c r="BK1667"/>
  <c r="J1167"/>
  <c r="BK790"/>
  <c r="BK640"/>
  <c r="J387"/>
  <c r="BK1519"/>
  <c r="J1253"/>
  <c r="J2087"/>
  <c r="J1958"/>
  <c r="J1527"/>
  <c r="BK711"/>
  <c r="BK606"/>
  <c r="BK273"/>
  <c r="BK1359"/>
  <c r="J613"/>
  <c r="BK418"/>
  <c r="J1244"/>
  <c r="BK1251"/>
  <c r="J1160"/>
  <c r="J809"/>
  <c r="J729"/>
  <c r="J510"/>
  <c r="J393"/>
  <c r="BK1304"/>
  <c r="J1100"/>
  <c r="J1248"/>
  <c r="BK1176"/>
  <c r="J738"/>
  <c r="J999"/>
  <c r="BK768"/>
  <c r="J531"/>
  <c r="J427"/>
  <c r="J298"/>
  <c r="J741"/>
  <c r="BK416"/>
  <c r="J1194"/>
  <c r="BK873"/>
  <c r="J457"/>
  <c r="J188"/>
  <c r="J1047"/>
  <c r="J1339"/>
  <c r="J883"/>
  <c r="J412"/>
  <c r="J1158"/>
  <c r="J906"/>
  <c r="J419"/>
  <c r="BK1206"/>
  <c r="J1154"/>
  <c r="BK618"/>
  <c r="J345"/>
  <c r="J160"/>
  <c r="J371"/>
  <c r="J1802"/>
  <c r="J804"/>
  <c r="BK643"/>
  <c r="BK174"/>
  <c r="BK421"/>
  <c r="BK1281"/>
  <c r="BK1244"/>
  <c r="BK2083"/>
  <c r="BK1512"/>
  <c r="BK1154"/>
  <c r="BK888"/>
  <c r="BK653"/>
  <c r="J455"/>
  <c r="J339"/>
  <c r="BK2070"/>
  <c r="J2070"/>
  <c r="J1721"/>
  <c r="J1566"/>
  <c r="BK709"/>
  <c r="J319"/>
  <c r="BK1613"/>
  <c r="J839"/>
  <c r="J688"/>
  <c r="BK514"/>
  <c r="J1667"/>
  <c r="J1551"/>
  <c r="BK2084"/>
  <c r="BK1975"/>
  <c r="J1613"/>
  <c r="BK1258"/>
  <c r="BK1168"/>
  <c r="J785"/>
  <c r="J283"/>
  <c r="J1362"/>
  <c r="BK879"/>
  <c r="J797"/>
  <c r="BK736"/>
  <c r="BK705"/>
  <c r="BK1360"/>
  <c r="J948"/>
  <c r="J1142"/>
  <c r="BK807"/>
  <c r="J486"/>
  <c r="BK1172"/>
  <c r="BK682"/>
  <c r="BK803"/>
  <c r="BK673"/>
  <c i="1" r="AS94"/>
  <c i="2" r="BK1226"/>
  <c r="J1168"/>
  <c r="BK878"/>
  <c r="J673"/>
  <c r="BK604"/>
  <c r="BK442"/>
  <c r="BK298"/>
  <c r="BK1124"/>
  <c r="J1059"/>
  <c r="BK1398"/>
  <c r="BK1248"/>
  <c r="BK1174"/>
  <c r="BK805"/>
  <c r="J662"/>
  <c r="J404"/>
  <c r="BK1500"/>
  <c r="BK1111"/>
  <c r="BK886"/>
  <c r="J693"/>
  <c r="J674"/>
  <c r="J517"/>
  <c r="J1304"/>
  <c r="BK1279"/>
  <c r="J1170"/>
  <c r="J874"/>
  <c r="J696"/>
  <c r="J668"/>
  <c r="BK567"/>
  <c r="J436"/>
  <c r="J242"/>
  <c r="BK1164"/>
  <c r="J1210"/>
  <c r="BK877"/>
  <c r="J680"/>
  <c r="BK470"/>
  <c r="BK584"/>
  <c r="BK419"/>
  <c r="J273"/>
  <c r="J1961"/>
  <c r="J1482"/>
  <c r="BK949"/>
  <c r="J795"/>
  <c r="J671"/>
  <c r="J497"/>
  <c r="J421"/>
  <c r="J336"/>
  <c r="J1326"/>
  <c r="J1830"/>
  <c r="BK936"/>
  <c r="J592"/>
  <c r="J554"/>
  <c r="J2047"/>
  <c r="BK1539"/>
  <c r="BK578"/>
  <c r="BK188"/>
  <c r="J1563"/>
  <c r="BK2092"/>
  <c r="J1894"/>
  <c r="J1554"/>
  <c r="J1459"/>
  <c r="BK1406"/>
  <c r="J1358"/>
  <c r="BK1240"/>
  <c r="BK1136"/>
  <c r="BK1167"/>
  <c r="BK772"/>
  <c r="J728"/>
  <c r="J666"/>
  <c r="BK1276"/>
  <c r="BK1156"/>
  <c r="BK670"/>
  <c r="J1539"/>
  <c r="J985"/>
  <c r="BK1255"/>
  <c r="J993"/>
  <c r="BK651"/>
  <c r="BK295"/>
  <c r="J1102"/>
  <c r="J736"/>
  <c r="BK671"/>
  <c r="J521"/>
  <c r="J1296"/>
  <c r="J1172"/>
  <c r="BK404"/>
  <c r="BK2076"/>
  <c r="BK1894"/>
  <c r="BK1352"/>
  <c r="J1978"/>
  <c r="BK1640"/>
  <c r="J689"/>
  <c r="J561"/>
  <c r="J557"/>
  <c r="BK544"/>
  <c r="J499"/>
  <c r="J1550"/>
  <c r="BK1488"/>
  <c r="J1162"/>
  <c r="BK1104"/>
  <c r="BK971"/>
  <c r="BK799"/>
  <c r="J711"/>
  <c r="J578"/>
  <c r="J493"/>
  <c r="J157"/>
  <c r="BK1186"/>
  <c r="J1039"/>
  <c r="J787"/>
  <c r="BK677"/>
  <c r="BK564"/>
  <c r="BK305"/>
  <c r="J1561"/>
  <c r="BK1476"/>
  <c r="BK2094"/>
  <c r="BK2085"/>
  <c r="J1983"/>
  <c r="BK1572"/>
  <c r="J1403"/>
  <c r="J1379"/>
  <c r="BK1326"/>
  <c r="BK1295"/>
  <c r="J1276"/>
  <c r="BK1009"/>
  <c r="J1476"/>
  <c r="J1437"/>
  <c r="J1406"/>
  <c r="J1391"/>
  <c r="BK1272"/>
  <c r="J1178"/>
  <c r="J1115"/>
  <c r="J939"/>
  <c r="J663"/>
  <c r="J572"/>
  <c r="BK1409"/>
  <c r="BK1339"/>
  <c r="J374"/>
  <c r="J1009"/>
  <c r="BK434"/>
  <c r="BK1178"/>
  <c r="J1023"/>
  <c r="J576"/>
  <c r="BK959"/>
  <c r="J655"/>
  <c r="BK1531"/>
  <c r="BK1071"/>
  <c r="BK809"/>
  <c r="BK647"/>
  <c r="BK171"/>
  <c r="J1980"/>
  <c r="BK1983"/>
  <c r="BK785"/>
  <c r="BK558"/>
  <c r="J2083"/>
  <c r="BK1802"/>
  <c r="BK1402"/>
  <c r="BK983"/>
  <c r="BK932"/>
  <c r="BK696"/>
  <c r="J1568"/>
  <c r="BK869"/>
  <c r="BK563"/>
  <c r="BK1566"/>
  <c r="J2094"/>
  <c r="BK1862"/>
  <c r="BK1542"/>
  <c r="BK1368"/>
  <c r="J1281"/>
  <c r="BK1748"/>
  <c r="BK1417"/>
  <c r="J1282"/>
  <c r="J801"/>
  <c r="BK729"/>
  <c r="J333"/>
  <c r="J1180"/>
  <c r="BK728"/>
  <c r="BK510"/>
  <c r="BK1207"/>
  <c r="BK1472"/>
  <c r="BK1220"/>
  <c r="BK738"/>
  <c r="BK339"/>
  <c r="BK1026"/>
  <c r="BK707"/>
  <c r="J628"/>
  <c r="BK359"/>
  <c r="BK1253"/>
  <c r="BK940"/>
  <c r="J540"/>
  <c r="J407"/>
  <c r="BK1294"/>
  <c r="J1026"/>
  <c r="BK1216"/>
  <c r="J1237"/>
  <c r="J174"/>
  <c r="J1519"/>
  <c r="BK1031"/>
  <c r="J943"/>
  <c r="J704"/>
  <c r="BK666"/>
  <c r="BK496"/>
  <c r="BK427"/>
  <c r="BK242"/>
  <c r="BK1392"/>
  <c r="J2076"/>
  <c r="BK1586"/>
  <c r="J881"/>
  <c r="J590"/>
  <c r="J514"/>
  <c r="BK1980"/>
  <c r="BK1830"/>
  <c r="J1494"/>
  <c r="BK1407"/>
  <c r="BK999"/>
  <c r="BK944"/>
  <c r="J879"/>
  <c r="J790"/>
  <c r="J672"/>
  <c r="J604"/>
  <c r="BK1550"/>
  <c r="J1409"/>
  <c r="BK1362"/>
  <c r="J1316"/>
  <c r="BK1190"/>
  <c r="J1512"/>
  <c r="BK1451"/>
  <c r="BK1403"/>
  <c r="BK1310"/>
  <c r="J1233"/>
  <c r="J1092"/>
  <c r="J365"/>
  <c r="J1451"/>
  <c r="BK875"/>
  <c r="BK1166"/>
  <c r="BK795"/>
  <c r="BK608"/>
  <c r="BK397"/>
  <c r="BK260"/>
  <c r="J1176"/>
  <c r="BK1092"/>
  <c r="BK751"/>
  <c r="BK684"/>
  <c r="BK484"/>
  <c r="J507"/>
  <c r="BK424"/>
  <c r="J270"/>
  <c r="J859"/>
  <c r="BK1096"/>
  <c r="J1473"/>
  <c r="BK1379"/>
  <c r="BK1192"/>
  <c r="BK1087"/>
  <c r="BK716"/>
  <c r="J417"/>
  <c r="BK371"/>
  <c r="J1029"/>
  <c r="J705"/>
  <c r="J463"/>
  <c r="J2085"/>
  <c r="J1359"/>
  <c r="BK621"/>
  <c r="J558"/>
  <c r="BK537"/>
  <c r="BK1926"/>
  <c r="J1421"/>
  <c r="J945"/>
  <c r="BK792"/>
  <c r="BK497"/>
  <c r="BK1208"/>
  <c r="BK826"/>
  <c r="J206"/>
  <c r="BK1548"/>
  <c r="J2097"/>
  <c r="J2015"/>
  <c r="BK1561"/>
  <c r="J1352"/>
  <c r="BK1280"/>
  <c r="J1148"/>
  <c r="J823"/>
  <c r="BK737"/>
  <c r="J733"/>
  <c r="BK730"/>
  <c r="BK722"/>
  <c r="J567"/>
  <c r="J454"/>
  <c r="BK1282"/>
  <c r="J1190"/>
  <c r="J807"/>
  <c r="BK680"/>
  <c r="BK625"/>
  <c r="BK380"/>
  <c r="J1291"/>
  <c r="J1095"/>
  <c r="BK1506"/>
  <c r="J1402"/>
  <c r="BK1474"/>
  <c r="BK1961"/>
  <c r="J799"/>
  <c r="BK686"/>
  <c r="BK561"/>
  <c r="BK531"/>
  <c r="BK467"/>
  <c r="J1234"/>
  <c r="J1166"/>
  <c r="BK871"/>
  <c r="J653"/>
  <c r="J470"/>
  <c r="J202"/>
  <c r="J1564"/>
  <c r="J1542"/>
  <c r="BK1513"/>
  <c r="J1926"/>
  <c r="BK1564"/>
  <c r="J1472"/>
  <c r="J1417"/>
  <c r="BK1332"/>
  <c r="J1241"/>
  <c r="J1226"/>
  <c r="BK1059"/>
  <c r="BK943"/>
  <c r="BK1482"/>
  <c r="BK1445"/>
  <c r="J1368"/>
  <c r="J1322"/>
  <c r="J1240"/>
  <c r="J1150"/>
  <c r="BK801"/>
  <c r="J563"/>
  <c r="BK236"/>
  <c r="J1407"/>
  <c r="J1182"/>
  <c r="BK688"/>
  <c r="J169"/>
  <c r="BK1085"/>
  <c r="BK365"/>
  <c r="J1245"/>
  <c r="BK942"/>
  <c r="BK679"/>
  <c r="J423"/>
  <c r="BK270"/>
  <c r="J1202"/>
  <c r="BK1029"/>
  <c r="BK1296"/>
  <c r="J1155"/>
  <c r="BK1153"/>
  <c r="BK1241"/>
  <c r="BK762"/>
  <c r="J640"/>
  <c r="BK436"/>
  <c r="BK399"/>
  <c r="J236"/>
  <c r="BK2082"/>
  <c r="J1517"/>
  <c r="J1488"/>
  <c r="BK1108"/>
  <c r="BK945"/>
  <c r="J707"/>
  <c r="BK703"/>
  <c r="J625"/>
  <c r="J484"/>
  <c r="BK407"/>
  <c r="BK2097"/>
  <c r="BK2047"/>
  <c r="J1404"/>
  <c r="BK1694"/>
  <c r="BK1565"/>
  <c r="BK796"/>
  <c r="J564"/>
  <c r="BK554"/>
  <c r="J544"/>
  <c r="BK457"/>
  <c r="J1862"/>
  <c r="BK1461"/>
  <c r="J1183"/>
  <c r="J1156"/>
  <c r="BK1120"/>
  <c r="BK948"/>
  <c r="BK874"/>
  <c r="J667"/>
  <c r="J575"/>
  <c r="BK463"/>
  <c r="J1694"/>
  <c r="BK1223"/>
  <c r="BK885"/>
  <c r="BK741"/>
  <c r="J679"/>
  <c r="BK1233"/>
  <c r="BK1047"/>
  <c r="J1008"/>
  <c r="BK1421"/>
  <c r="J1401"/>
  <c r="BK1358"/>
  <c r="J1290"/>
  <c r="J1118"/>
  <c r="BK1089"/>
  <c r="BK708"/>
  <c r="J608"/>
  <c r="BK286"/>
  <c r="BK1459"/>
  <c r="J1186"/>
  <c r="J602"/>
  <c r="J1229"/>
  <c r="J1266"/>
  <c r="J1272"/>
  <c r="J1294"/>
  <c r="J932"/>
  <c r="BK693"/>
  <c r="BK672"/>
  <c r="BK503"/>
  <c r="BK345"/>
  <c r="BK1242"/>
  <c r="J1255"/>
  <c r="J1207"/>
  <c r="J1153"/>
  <c r="BK733"/>
  <c r="BK572"/>
  <c r="J424"/>
  <c r="BK319"/>
  <c r="BK454"/>
  <c r="BK387"/>
  <c r="BK218"/>
  <c l="1" r="R2090"/>
  <c r="T2090"/>
  <c r="R173"/>
  <c r="P304"/>
  <c r="P415"/>
  <c r="T422"/>
  <c r="P456"/>
  <c r="R498"/>
  <c r="BK577"/>
  <c r="J577"/>
  <c r="J107"/>
  <c r="BK665"/>
  <c r="J665"/>
  <c r="J108"/>
  <c r="BK739"/>
  <c r="J739"/>
  <c r="J110"/>
  <c r="BK806"/>
  <c r="J806"/>
  <c r="J112"/>
  <c r="P876"/>
  <c r="T1157"/>
  <c r="BK1209"/>
  <c r="J1209"/>
  <c r="J116"/>
  <c r="BK1243"/>
  <c r="J1243"/>
  <c r="J117"/>
  <c r="BK1283"/>
  <c r="J1283"/>
  <c r="J118"/>
  <c r="P1297"/>
  <c r="P1361"/>
  <c r="BK1408"/>
  <c r="J1408"/>
  <c r="J121"/>
  <c r="T1475"/>
  <c r="BK1567"/>
  <c r="J1567"/>
  <c r="J124"/>
  <c r="BK1829"/>
  <c r="J1829"/>
  <c r="J125"/>
  <c r="P173"/>
  <c r="R304"/>
  <c r="R415"/>
  <c r="P422"/>
  <c r="P426"/>
  <c r="T426"/>
  <c r="P498"/>
  <c r="T577"/>
  <c r="P665"/>
  <c r="BK732"/>
  <c r="J732"/>
  <c r="J109"/>
  <c r="R732"/>
  <c r="T732"/>
  <c r="P806"/>
  <c r="T876"/>
  <c r="R1157"/>
  <c r="P1193"/>
  <c r="P1209"/>
  <c r="P1243"/>
  <c r="P1283"/>
  <c r="T1283"/>
  <c r="R1297"/>
  <c r="P1408"/>
  <c r="R1475"/>
  <c r="P1553"/>
  <c r="P1567"/>
  <c r="T1829"/>
  <c r="BK153"/>
  <c r="P153"/>
  <c r="R153"/>
  <c r="T153"/>
  <c r="T304"/>
  <c r="T415"/>
  <c r="BK426"/>
  <c r="R426"/>
  <c r="R456"/>
  <c r="T456"/>
  <c r="R577"/>
  <c r="R665"/>
  <c r="P739"/>
  <c r="R806"/>
  <c r="BK876"/>
  <c r="J876"/>
  <c r="J113"/>
  <c r="BK1157"/>
  <c r="J1157"/>
  <c r="J114"/>
  <c r="BK1193"/>
  <c r="J1193"/>
  <c r="J115"/>
  <c r="T1193"/>
  <c r="T1209"/>
  <c r="T1243"/>
  <c r="R1283"/>
  <c r="T1297"/>
  <c r="R1361"/>
  <c r="T1361"/>
  <c r="BK1475"/>
  <c r="J1475"/>
  <c r="J122"/>
  <c r="R1553"/>
  <c r="R1567"/>
  <c r="P1829"/>
  <c r="P2069"/>
  <c r="T173"/>
  <c r="T498"/>
  <c r="T806"/>
  <c r="T1408"/>
  <c r="T1553"/>
  <c r="BK173"/>
  <c r="J173"/>
  <c r="J99"/>
  <c r="BK304"/>
  <c r="J304"/>
  <c r="J100"/>
  <c r="BK415"/>
  <c r="J415"/>
  <c r="J101"/>
  <c r="BK422"/>
  <c r="J422"/>
  <c r="J102"/>
  <c r="R422"/>
  <c r="BK456"/>
  <c r="J456"/>
  <c r="J105"/>
  <c r="BK498"/>
  <c r="J498"/>
  <c r="J106"/>
  <c r="P577"/>
  <c r="T665"/>
  <c r="P732"/>
  <c r="R739"/>
  <c r="T739"/>
  <c r="BK798"/>
  <c r="J798"/>
  <c r="J111"/>
  <c r="P798"/>
  <c r="R798"/>
  <c r="T798"/>
  <c r="R876"/>
  <c r="P1157"/>
  <c r="R1193"/>
  <c r="R1209"/>
  <c r="R1243"/>
  <c r="BK1297"/>
  <c r="J1297"/>
  <c r="J119"/>
  <c r="BK1361"/>
  <c r="J1361"/>
  <c r="J120"/>
  <c r="R1408"/>
  <c r="P1475"/>
  <c r="BK1553"/>
  <c r="J1553"/>
  <c r="J123"/>
  <c r="T1567"/>
  <c r="R1829"/>
  <c r="BK2069"/>
  <c r="J2069"/>
  <c r="J126"/>
  <c r="R2069"/>
  <c r="T2069"/>
  <c r="BK2086"/>
  <c r="J2086"/>
  <c r="J127"/>
  <c r="BK2091"/>
  <c r="J2091"/>
  <c r="J129"/>
  <c r="BK2093"/>
  <c r="J2093"/>
  <c r="J130"/>
  <c r="BK2096"/>
  <c r="J2096"/>
  <c r="J131"/>
  <c r="J91"/>
  <c r="J148"/>
  <c r="BF157"/>
  <c r="BF188"/>
  <c r="BF202"/>
  <c r="BF273"/>
  <c r="BF286"/>
  <c r="BF295"/>
  <c r="BF371"/>
  <c r="BF421"/>
  <c r="BF507"/>
  <c r="BF531"/>
  <c r="BF537"/>
  <c r="BF572"/>
  <c r="BF660"/>
  <c r="BF702"/>
  <c r="BF804"/>
  <c r="BF879"/>
  <c r="BF943"/>
  <c r="BF944"/>
  <c r="BF1008"/>
  <c r="BF1170"/>
  <c r="BF1182"/>
  <c r="BF1237"/>
  <c r="BF948"/>
  <c r="BF987"/>
  <c r="BF1023"/>
  <c r="BF1142"/>
  <c r="BF1145"/>
  <c r="BF1155"/>
  <c r="BF1156"/>
  <c r="BF1158"/>
  <c r="BF1186"/>
  <c r="BF1208"/>
  <c r="BF736"/>
  <c r="BF799"/>
  <c r="BF849"/>
  <c r="BF940"/>
  <c r="BF1098"/>
  <c r="BF1106"/>
  <c r="BF1220"/>
  <c r="BF1251"/>
  <c r="BF1290"/>
  <c r="BF1291"/>
  <c r="BF875"/>
  <c r="BF942"/>
  <c r="BF1031"/>
  <c r="BF1096"/>
  <c r="BF1104"/>
  <c r="BF1108"/>
  <c r="BF1233"/>
  <c r="BF1276"/>
  <c r="BF1279"/>
  <c r="BF1294"/>
  <c r="F91"/>
  <c r="BF236"/>
  <c r="BF387"/>
  <c r="BF416"/>
  <c r="BF434"/>
  <c r="BF436"/>
  <c r="BF440"/>
  <c r="BF453"/>
  <c r="BF457"/>
  <c r="BF503"/>
  <c r="BF564"/>
  <c r="BF610"/>
  <c r="BF643"/>
  <c r="BF684"/>
  <c r="BF715"/>
  <c r="BF737"/>
  <c r="BF741"/>
  <c r="BF751"/>
  <c r="BF790"/>
  <c r="BF817"/>
  <c r="BF878"/>
  <c r="BF971"/>
  <c r="BF1071"/>
  <c r="BF1087"/>
  <c r="BF1162"/>
  <c r="BF1280"/>
  <c r="BF1281"/>
  <c r="BF1160"/>
  <c r="BF1176"/>
  <c r="BF1207"/>
  <c r="E85"/>
  <c r="BF160"/>
  <c r="BF166"/>
  <c r="BF463"/>
  <c r="BF467"/>
  <c r="BF514"/>
  <c r="BF519"/>
  <c r="BF570"/>
  <c r="BF584"/>
  <c r="BF602"/>
  <c r="BF662"/>
  <c r="BF663"/>
  <c r="BF667"/>
  <c r="BF725"/>
  <c r="BF871"/>
  <c r="BF959"/>
  <c r="BF1009"/>
  <c r="BF1122"/>
  <c r="BF1130"/>
  <c r="BF1153"/>
  <c r="BF1206"/>
  <c r="BF1284"/>
  <c r="BF1192"/>
  <c r="BF1461"/>
  <c r="BF1180"/>
  <c r="BF1258"/>
  <c r="BF1506"/>
  <c r="BF1223"/>
  <c r="BF1241"/>
  <c r="BF1255"/>
  <c r="BF1272"/>
  <c r="BF1304"/>
  <c r="BF621"/>
  <c r="BF625"/>
  <c r="BF647"/>
  <c r="BF651"/>
  <c r="BF692"/>
  <c r="BF705"/>
  <c r="BF770"/>
  <c r="BF772"/>
  <c r="BF785"/>
  <c r="BF1166"/>
  <c r="BF1296"/>
  <c r="J145"/>
  <c r="BF351"/>
  <c r="BF359"/>
  <c r="BF401"/>
  <c r="BF446"/>
  <c r="BF478"/>
  <c r="BF517"/>
  <c r="BF574"/>
  <c r="BF658"/>
  <c r="BF680"/>
  <c r="BF688"/>
  <c r="BF696"/>
  <c r="BF703"/>
  <c r="BF709"/>
  <c r="BF733"/>
  <c r="BF801"/>
  <c r="BF874"/>
  <c r="BF1154"/>
  <c r="BF1183"/>
  <c r="BF1210"/>
  <c r="BF1242"/>
  <c r="BF1295"/>
  <c r="BF1322"/>
  <c r="BF1346"/>
  <c r="BF1459"/>
  <c r="BF1513"/>
  <c r="BF1102"/>
  <c r="BF1164"/>
  <c r="BF1167"/>
  <c r="BF1244"/>
  <c r="BF1339"/>
  <c r="F92"/>
  <c r="BF380"/>
  <c r="BF419"/>
  <c r="BF454"/>
  <c r="BF470"/>
  <c r="BF476"/>
  <c r="BF525"/>
  <c r="BF563"/>
  <c r="BF606"/>
  <c r="BF640"/>
  <c r="BF675"/>
  <c r="BF729"/>
  <c r="BF738"/>
  <c r="BF762"/>
  <c r="BF795"/>
  <c r="BF797"/>
  <c r="BF839"/>
  <c r="BF859"/>
  <c r="BF939"/>
  <c r="BF945"/>
  <c r="BF1029"/>
  <c r="BF1039"/>
  <c r="BF1059"/>
  <c r="BF1136"/>
  <c r="BF1178"/>
  <c r="BF1253"/>
  <c r="BF1310"/>
  <c r="BF218"/>
  <c r="BF260"/>
  <c r="BF294"/>
  <c r="BF305"/>
  <c r="BF374"/>
  <c r="BF393"/>
  <c r="BF424"/>
  <c r="BF496"/>
  <c r="BF575"/>
  <c r="BF578"/>
  <c r="BF590"/>
  <c r="BF670"/>
  <c r="BF677"/>
  <c r="BF807"/>
  <c r="BF809"/>
  <c r="BF829"/>
  <c r="BF873"/>
  <c r="BF949"/>
  <c r="BF983"/>
  <c r="BF1005"/>
  <c r="BF1115"/>
  <c r="BF1179"/>
  <c r="BF1216"/>
  <c r="BF1332"/>
  <c r="BF1358"/>
  <c r="BF1360"/>
  <c r="BF1476"/>
  <c r="BF1488"/>
  <c r="BF169"/>
  <c r="BF206"/>
  <c r="BF242"/>
  <c r="BF270"/>
  <c r="BF283"/>
  <c r="BF412"/>
  <c r="BF484"/>
  <c r="BF521"/>
  <c r="BF613"/>
  <c r="BF686"/>
  <c r="BF689"/>
  <c r="BF728"/>
  <c r="BF877"/>
  <c r="BF881"/>
  <c r="BF1085"/>
  <c r="BF1095"/>
  <c r="BF1172"/>
  <c r="BF1174"/>
  <c r="BF1202"/>
  <c r="BF1234"/>
  <c r="BF1245"/>
  <c r="BF1248"/>
  <c r="BF1260"/>
  <c r="BF1352"/>
  <c r="BF1379"/>
  <c r="BF1392"/>
  <c r="BF1398"/>
  <c r="BF1402"/>
  <c r="BF1403"/>
  <c r="BF1404"/>
  <c r="BF1405"/>
  <c r="BF1421"/>
  <c r="BF1721"/>
  <c r="BF1190"/>
  <c r="BF985"/>
  <c r="BF993"/>
  <c r="BF999"/>
  <c r="BF1100"/>
  <c r="BF1124"/>
  <c r="BF1168"/>
  <c r="BF1191"/>
  <c r="BF1240"/>
  <c r="BF1266"/>
  <c r="BF1274"/>
  <c r="BF1278"/>
  <c r="BF1282"/>
  <c r="BF1298"/>
  <c r="BF1316"/>
  <c r="BF1326"/>
  <c r="BF1359"/>
  <c r="BF1368"/>
  <c r="BF1394"/>
  <c r="BF1406"/>
  <c r="BF1407"/>
  <c r="BF1409"/>
  <c r="BF1417"/>
  <c r="BF1437"/>
  <c r="BF1472"/>
  <c r="BF1517"/>
  <c r="BF1542"/>
  <c r="BF1552"/>
  <c r="BF1554"/>
  <c r="BF1568"/>
  <c r="BF1958"/>
  <c r="BF2085"/>
  <c r="BF2097"/>
  <c r="BF1500"/>
  <c r="BF1512"/>
  <c r="BF1539"/>
  <c r="BF1548"/>
  <c r="BF1551"/>
  <c r="BF1561"/>
  <c r="BF1563"/>
  <c r="BF1564"/>
  <c r="BF1565"/>
  <c r="BF1566"/>
  <c r="BF1572"/>
  <c r="BF171"/>
  <c r="BF319"/>
  <c r="BF339"/>
  <c r="BF345"/>
  <c r="BF365"/>
  <c r="BF399"/>
  <c r="BF407"/>
  <c r="BF417"/>
  <c r="BF423"/>
  <c r="BF455"/>
  <c r="BF497"/>
  <c r="BF567"/>
  <c r="BF618"/>
  <c r="BF628"/>
  <c r="BF636"/>
  <c r="BF731"/>
  <c r="BF740"/>
  <c r="BF805"/>
  <c r="BF820"/>
  <c r="BF886"/>
  <c r="BF1026"/>
  <c r="BF1089"/>
  <c r="BF1092"/>
  <c r="BF1118"/>
  <c r="BF1120"/>
  <c r="BF1188"/>
  <c r="BF1194"/>
  <c r="BF1198"/>
  <c r="BF1218"/>
  <c r="BF1226"/>
  <c r="BF1586"/>
  <c r="BF1640"/>
  <c r="BF1694"/>
  <c r="BF174"/>
  <c r="BF298"/>
  <c r="BF336"/>
  <c r="BF397"/>
  <c r="BF404"/>
  <c r="BF427"/>
  <c r="BF576"/>
  <c r="BF592"/>
  <c r="BF604"/>
  <c r="BF608"/>
  <c r="BF653"/>
  <c r="BF655"/>
  <c r="BF664"/>
  <c r="BF666"/>
  <c r="BF673"/>
  <c r="BF679"/>
  <c r="BF704"/>
  <c r="BF708"/>
  <c r="BF711"/>
  <c r="BF796"/>
  <c r="BF869"/>
  <c r="BF906"/>
  <c r="BF936"/>
  <c r="BF946"/>
  <c r="BF1111"/>
  <c r="BF1148"/>
  <c r="BF1150"/>
  <c r="BF1177"/>
  <c r="BF1229"/>
  <c r="BF1429"/>
  <c r="BF1445"/>
  <c r="BF1451"/>
  <c r="BF1474"/>
  <c r="BF1482"/>
  <c r="BF1494"/>
  <c r="BF1519"/>
  <c r="BF1527"/>
  <c r="BF1550"/>
  <c r="BF1775"/>
  <c r="BF1830"/>
  <c r="BF1894"/>
  <c r="BF1961"/>
  <c r="BF2015"/>
  <c r="BF2047"/>
  <c r="BF2076"/>
  <c r="BF486"/>
  <c r="BF493"/>
  <c r="BF510"/>
  <c r="BF544"/>
  <c r="BF548"/>
  <c r="BF554"/>
  <c r="BF557"/>
  <c r="BF558"/>
  <c r="BF561"/>
  <c r="BF671"/>
  <c r="BF672"/>
  <c r="BF682"/>
  <c r="BF693"/>
  <c r="BF707"/>
  <c r="BF716"/>
  <c r="BF722"/>
  <c r="BF730"/>
  <c r="BF768"/>
  <c r="BF792"/>
  <c r="BF803"/>
  <c r="BF823"/>
  <c r="BF826"/>
  <c r="BF885"/>
  <c r="BF888"/>
  <c r="BF1667"/>
  <c r="BF1802"/>
  <c r="BF1362"/>
  <c r="BF1391"/>
  <c r="BF1401"/>
  <c r="BF1613"/>
  <c r="BF1978"/>
  <c r="BF1980"/>
  <c r="BF1983"/>
  <c r="BF2070"/>
  <c r="BF2083"/>
  <c r="BF2092"/>
  <c r="BF2094"/>
  <c r="BF154"/>
  <c r="BF333"/>
  <c r="BF418"/>
  <c r="BF441"/>
  <c r="BF442"/>
  <c r="BF495"/>
  <c r="BF499"/>
  <c r="BF540"/>
  <c r="BF615"/>
  <c r="BF668"/>
  <c r="BF674"/>
  <c r="BF787"/>
  <c r="BF883"/>
  <c r="BF932"/>
  <c r="BF1047"/>
  <c r="BF1473"/>
  <c r="BF1531"/>
  <c r="BF1748"/>
  <c r="BF1862"/>
  <c r="BF1926"/>
  <c r="BF1975"/>
  <c r="BF2082"/>
  <c r="BF2084"/>
  <c r="BF2087"/>
  <c r="F35"/>
  <c i="1" r="BB95"/>
  <c r="BB94"/>
  <c r="AX94"/>
  <c i="2" r="J33"/>
  <c i="1" r="AV95"/>
  <c i="2" r="F36"/>
  <c i="1" r="BC95"/>
  <c r="BC94"/>
  <c r="W32"/>
  <c i="2" r="F37"/>
  <c i="1" r="BD95"/>
  <c r="BD94"/>
  <c r="W33"/>
  <c i="2" r="F33"/>
  <c i="1" r="AZ95"/>
  <c r="AZ94"/>
  <c r="W29"/>
  <c i="2" l="1" r="R425"/>
  <c r="T152"/>
  <c r="T151"/>
  <c r="T425"/>
  <c r="BK425"/>
  <c r="J425"/>
  <c r="J103"/>
  <c r="R152"/>
  <c r="R151"/>
  <c r="P152"/>
  <c r="BK152"/>
  <c r="J152"/>
  <c r="J97"/>
  <c r="P425"/>
  <c r="J426"/>
  <c r="J104"/>
  <c r="J153"/>
  <c r="J98"/>
  <c r="BK2090"/>
  <c r="J2090"/>
  <c r="J128"/>
  <c i="1" r="W31"/>
  <c r="AY94"/>
  <c i="2" r="F34"/>
  <c i="1" r="BA95"/>
  <c r="BA94"/>
  <c r="W30"/>
  <c r="AV94"/>
  <c r="AK29"/>
  <c i="2" r="J34"/>
  <c i="1" r="AW95"/>
  <c r="AT95"/>
  <c i="2" l="1" r="P151"/>
  <c i="1" r="AU95"/>
  <c i="2" r="BK151"/>
  <c r="J151"/>
  <c r="J96"/>
  <c i="1" r="AU94"/>
  <c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<sst xmlns="http://schemas.openxmlformats.org/spreadsheetml/2006/main">
  <si>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</si>
  <si>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</si>
  <si>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</si>
  <si>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</si>
  <si>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</si>
  <si>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{a1aa7889-200d-44ed-b9eb-159d63057fd6}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</si>
  <si>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</si>
  <si>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</si>
  <si>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</si>
  <si>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</si>
  <si>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</si>
  <si>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</si>
  <si>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</si>
  <si>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</si>
  <si>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</si>
  <si>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</si>
  <si>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</si>
  <si>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Rooseveltova</t>
  </si>
  <si>
    <t>KSO:</t>
  </si>
  <si>
    <t>CC-CZ:</t>
  </si>
  <si>
    <t>Místo:</t>
  </si>
  <si>
    <t xml:space="preserve"> </t>
  </si>
  <si>
    <t>Datum:</t>
  </si>
  <si>
    <t>14. 5. 2023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</si>
  <si>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</si>
  <si>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</si>
  <si>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</si>
  <si>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</si>
  <si>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</si>
  <si>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</si>
  <si>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</si>
  <si>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</si>
  <si>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</si>
  <si>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</si>
  <si>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</si>
  <si>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</si>
  <si>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</si>
  <si>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</si>
  <si>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</si>
  <si>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</si>
  <si>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</si>
  <si>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</si>
  <si>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</si>
  <si>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</si>
  <si>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</si>
  <si>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</si>
  <si>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</si>
  <si>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</si>
  <si>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</si>
  <si>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</si>
  <si>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</si>
  <si>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</si>
  <si>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</si>
  <si>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</si>
  <si>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</si>
  <si>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</si>
  <si>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</si>
  <si>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</si>
  <si>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</si>
  <si>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</si>
  <si>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</si>
  <si>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</si>
  <si>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</si>
  <si>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</si>
  <si>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</si>
  <si>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</si>
  <si>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</si>
  <si>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</si>
  <si>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</si>
  <si>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</si>
  <si>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</si>
  <si>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</si>
  <si>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</si>
  <si>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</si>
  <si>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</si>
  <si>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</si>
  <si>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</si>
  <si>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</si>
  <si>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</si>
  <si>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Byt Rooseveltova 618-26, dveře č.2</t>
  </si>
  <si>
    <t>STA</t>
  </si>
  <si>
    <t>1</t>
  </si>
  <si>
    <t>{76f153e8-405a-4241-ba24-42e001edc739}</t>
  </si>
  <si>
    <t>KRYCÍ LIST SOUPISU PRACÍ</t>
  </si>
  <si>
    <t>Objekt:</t>
  </si>
  <si>
    <t>02 - Byt Rooseveltova 618-26, dveře č.2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</si>
  <si>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</si>
  <si>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</si>
  <si>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</si>
  <si>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</si>
  <si>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</si>
  <si>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</si>
  <si>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</si>
  <si>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</si>
  <si>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</si>
  <si>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</si>
  <si>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</si>
  <si>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</si>
  <si>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</si>
  <si>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</si>
  <si>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</si>
  <si>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</si>
  <si>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</si>
  <si>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</si>
  <si>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</si>
  <si>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</si>
  <si>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</si>
  <si>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</si>
  <si>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</si>
  <si>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</si>
  <si>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</si>
  <si>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</si>
  <si>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</si>
  <si>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</si>
  <si>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</si>
  <si>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</si>
  <si>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</si>
  <si>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</si>
  <si>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</si>
  <si>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</si>
  <si>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</si>
  <si>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</si>
  <si>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</si>
  <si>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</si>
  <si>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</si>
  <si>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</si>
  <si>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</si>
  <si>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</si>
  <si>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</si>
  <si>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</si>
  <si>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</si>
  <si>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</si>
  <si>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</si>
  <si>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</si>
  <si>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</si>
  <si>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</si>
  <si>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</si>
  <si>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</si>
  <si>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</si>
  <si>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</si>
  <si>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</si>
  <si>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</si>
  <si>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</si>
  <si>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</si>
  <si>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46</t>
  </si>
  <si>
    <t>K</t>
  </si>
  <si>
    <t>319202331</t>
  </si>
  <si>
    <t>Vyrovnání nerovného povrchu zdiva tl přes 80 do 150 mm přizděním</t>
  </si>
  <si>
    <t>m2</t>
  </si>
  <si>
    <t>4</t>
  </si>
  <si>
    <t>2</t>
  </si>
  <si>
    <t>-1395581325</t>
  </si>
  <si>
    <t>VV</t>
  </si>
  <si>
    <t>Za dřezem</t>
  </si>
  <si>
    <t>0,29*3,15</t>
  </si>
  <si>
    <t>47</t>
  </si>
  <si>
    <t>340235212</t>
  </si>
  <si>
    <t>Zazdívka otvorů v příčkách nebo stěnách pl do 0,0225 m2 cihlami plnými tl přes 100 mm</t>
  </si>
  <si>
    <t>kus</t>
  </si>
  <si>
    <t>887501969</t>
  </si>
  <si>
    <t>Prostupy ZTI a elektro</t>
  </si>
  <si>
    <t>5+6</t>
  </si>
  <si>
    <t>48</t>
  </si>
  <si>
    <t>340239212</t>
  </si>
  <si>
    <t>Zazdívka otvorů v příčkách nebo stěnách pl přes 1 do 4 m2 cihlami plnými tl přes 100 mm</t>
  </si>
  <si>
    <t>2035350421</t>
  </si>
  <si>
    <t>Dveře z kuchyně do koupelny</t>
  </si>
  <si>
    <t>1*2,5</t>
  </si>
  <si>
    <t>Dveře z ložnice do pokoje</t>
  </si>
  <si>
    <t>0,897*2,171</t>
  </si>
  <si>
    <t>Součet</t>
  </si>
  <si>
    <t>49</t>
  </si>
  <si>
    <t>342272245</t>
  </si>
  <si>
    <t>Příčka z pórobetonových hladkých tvárnic na tenkovrstvou maltu tl 150 mm</t>
  </si>
  <si>
    <t>1437565199</t>
  </si>
  <si>
    <t>Zazdění nádržky pro WC</t>
  </si>
  <si>
    <t>1,4</t>
  </si>
  <si>
    <t>50</t>
  </si>
  <si>
    <t>342291121</t>
  </si>
  <si>
    <t>Ukotvení příček k cihelným konstrukcím plochými kotvami</t>
  </si>
  <si>
    <t>m</t>
  </si>
  <si>
    <t>657975481</t>
  </si>
  <si>
    <t>12</t>
  </si>
  <si>
    <t>51</t>
  </si>
  <si>
    <t>346244353</t>
  </si>
  <si>
    <t>Obezdívka koupelnových van ploch rovných tl 75 mm z pórobetonových přesných tvárnic</t>
  </si>
  <si>
    <t>1635801301</t>
  </si>
  <si>
    <t>2,3*0,6</t>
  </si>
  <si>
    <t>6</t>
  </si>
  <si>
    <t>Úpravy povrchů, podlahy a osazování výplní</t>
  </si>
  <si>
    <t>53</t>
  </si>
  <si>
    <t>611131121</t>
  </si>
  <si>
    <t>Penetrační disperzní nátěr vnitřních stropů nanášený ručně</t>
  </si>
  <si>
    <t>-1893134024</t>
  </si>
  <si>
    <t>Chodba</t>
  </si>
  <si>
    <t>2,262*2,774+0,15*1,18</t>
  </si>
  <si>
    <t>WC - SDK</t>
  </si>
  <si>
    <t>1,14*0,98-0,15*0,15-0,32*0,25-1,015</t>
  </si>
  <si>
    <t xml:space="preserve">Šatna </t>
  </si>
  <si>
    <t>1,278*1,5-0,42*0,15</t>
  </si>
  <si>
    <t>Koupelna</t>
  </si>
  <si>
    <t>2,108*3,50+0,15*0,9+0,15*0,4</t>
  </si>
  <si>
    <t>Obývací pokoj</t>
  </si>
  <si>
    <t>6,913*3,614+0,319*2,2-1,81*0,229-1,791*0,14</t>
  </si>
  <si>
    <t>Ložnice</t>
  </si>
  <si>
    <t>3,03*5,125+0,322*1,55+0,452*1,18</t>
  </si>
  <si>
    <t>55</t>
  </si>
  <si>
    <t>611311131</t>
  </si>
  <si>
    <t>Potažení vnitřních rovných stropů vápenným štukem tloušťky do 3 mm</t>
  </si>
  <si>
    <t>-125917128</t>
  </si>
  <si>
    <t>54</t>
  </si>
  <si>
    <t>611315111</t>
  </si>
  <si>
    <t>Vápenná hladká omítka rýh ve stropech šířky do 150 mm</t>
  </si>
  <si>
    <t>2082659616</t>
  </si>
  <si>
    <t>Elektro stropy</t>
  </si>
  <si>
    <t>14*0,1</t>
  </si>
  <si>
    <t>56</t>
  </si>
  <si>
    <t>612131101</t>
  </si>
  <si>
    <t>Cementový postřik vnitřních stěn nanášený celoplošně ručně</t>
  </si>
  <si>
    <t>-119335178</t>
  </si>
  <si>
    <t>Obklady v koupelně</t>
  </si>
  <si>
    <t>(3,5*2+2,108*2)*2,4-0,695*2,192-1,6*0,9-1,2*0,3</t>
  </si>
  <si>
    <t>Obklady na WC</t>
  </si>
  <si>
    <t>(1,140*2+0,98*2)*1,5-0,7*1,5-0,4*0,5</t>
  </si>
  <si>
    <t>Doplnění omítky po dveřích mezi kuchyní a koupelnou</t>
  </si>
  <si>
    <t>1*2,5*2</t>
  </si>
  <si>
    <t>Doplnění omítky po dveřích mezi pokojem a ložnicí</t>
  </si>
  <si>
    <t>Kuchyň - dozdívka za dřezem</t>
  </si>
  <si>
    <t>0,6*3,05</t>
  </si>
  <si>
    <t>57</t>
  </si>
  <si>
    <t>612131121</t>
  </si>
  <si>
    <t>Penetrační disperzní nátěr vnitřních stěn nanášený ručně</t>
  </si>
  <si>
    <t>2049232636</t>
  </si>
  <si>
    <t>(2,774*2+2,262*2)*3,184-0,861*2,180-0,902*2,191-0,695*2,192-0,7*2,192-1,148*(2,166+0,92)-0,853*2,153</t>
  </si>
  <si>
    <t>WC</t>
  </si>
  <si>
    <t>(1,142*2+0,98*2)*2,6325-0,4*1,6-0,7*2,192</t>
  </si>
  <si>
    <t>(3,5*2+2,1*2)*3,128-0,3*1,6-0,9*1,6-0,695*2,192</t>
  </si>
  <si>
    <t>(6,913*2+3,614*2+0,322*2)*2,941-2,2*1,8-0,902*2,19</t>
  </si>
  <si>
    <t>(5,125*2+3,03*2+0,322*2)*2,972-1,55*1,8-0,853*2,153</t>
  </si>
  <si>
    <t>Šatna</t>
  </si>
  <si>
    <t>(1,5*2+1,2578*2)*3,184-1,148*(2,166+0,92)</t>
  </si>
  <si>
    <t>Ostění a nadpraží</t>
  </si>
  <si>
    <t>0,2*(1,6*2*3+1,8*4+0,9+0,4+0,3+2,2+1,55)</t>
  </si>
  <si>
    <t>Odpočet obkladů</t>
  </si>
  <si>
    <t>-23,595-5,11</t>
  </si>
  <si>
    <t>58</t>
  </si>
  <si>
    <t>612142001</t>
  </si>
  <si>
    <t>Potažení vnitřních stěn sklovláknitým pletivem vtlačeným do tenkovrstvé hmoty</t>
  </si>
  <si>
    <t>-627442738</t>
  </si>
  <si>
    <t>Styk nově zazděných dveří s původním zdivem a dozdívky</t>
  </si>
  <si>
    <t>1,2*2,7*2*2+1,7*3,15</t>
  </si>
  <si>
    <t>Zazdění nádržky WC</t>
  </si>
  <si>
    <t>62</t>
  </si>
  <si>
    <t>612311131</t>
  </si>
  <si>
    <t>Potažení vnitřních stěn vápenným štukem tloušťky do 3 mm</t>
  </si>
  <si>
    <t>383234163</t>
  </si>
  <si>
    <t>(6,913*2+3,614*2+0,322*2)*2,941-2,2*1,8-0,902*2,191</t>
  </si>
  <si>
    <t>59</t>
  </si>
  <si>
    <t>612315111</t>
  </si>
  <si>
    <t>Vápenná hladká omítka rýh ve stěnách šířky do 150 mm</t>
  </si>
  <si>
    <t>-1273391383</t>
  </si>
  <si>
    <t>Kanalizace připojovací</t>
  </si>
  <si>
    <t>14,5*0,15</t>
  </si>
  <si>
    <t>Vodovod</t>
  </si>
  <si>
    <t>34,5*0,1</t>
  </si>
  <si>
    <t>Elektro</t>
  </si>
  <si>
    <t>280*0,03</t>
  </si>
  <si>
    <t>UT ve zdi v ložnici</t>
  </si>
  <si>
    <t>60</t>
  </si>
  <si>
    <t>612315211</t>
  </si>
  <si>
    <t>Vápenná hladká omítka malých ploch do 0,09 m2 na stěnách</t>
  </si>
  <si>
    <t>-354037735</t>
  </si>
  <si>
    <t>Prostupy, otlučená místa v omítce místností</t>
  </si>
  <si>
    <t>15*2</t>
  </si>
  <si>
    <t>61</t>
  </si>
  <si>
    <t>612321121</t>
  </si>
  <si>
    <t>Vápenocementová omítka hladká jednovrstvá vnitřních stěn nanášená ručně</t>
  </si>
  <si>
    <t>490463284</t>
  </si>
  <si>
    <t>Doplnění omítky po dveřích mezi kuchyní a koupelnou a pokojem a ložnicí</t>
  </si>
  <si>
    <t>1*2,5*2*2</t>
  </si>
  <si>
    <t>0,6*3,15</t>
  </si>
  <si>
    <t>110</t>
  </si>
  <si>
    <t>631311125</t>
  </si>
  <si>
    <t>Mazanina tl přes 80 do 120 mm z betonu prostého bez zvýšených nároků na prostředí tř. C 20/25</t>
  </si>
  <si>
    <t>m3</t>
  </si>
  <si>
    <t>775537669</t>
  </si>
  <si>
    <t>3,5*2,108*0,12</t>
  </si>
  <si>
    <t>63</t>
  </si>
  <si>
    <t>631312141</t>
  </si>
  <si>
    <t>Doplnění rýh v dosavadních mazaninách betonem prostým</t>
  </si>
  <si>
    <t>618110798</t>
  </si>
  <si>
    <t>Zabetonování sprchového žlabu a kanalizace v podlaze</t>
  </si>
  <si>
    <t>2*0,2*0,15</t>
  </si>
  <si>
    <t>zabetonování rozvodu UT v podlaze koupelny a WC</t>
  </si>
  <si>
    <t>7*0,2*0,15</t>
  </si>
  <si>
    <t>Po příčce mezi koupelnou a kuchyní a mezi ložnicí a chodbou</t>
  </si>
  <si>
    <t>1*0,2*0,15+1*0,5*0,15</t>
  </si>
  <si>
    <t>111</t>
  </si>
  <si>
    <t>631319173</t>
  </si>
  <si>
    <t>Příplatek k mazanině tl přes 80 do 120 mm za stržení povrchu spodní vrstvy před vložením výztuže</t>
  </si>
  <si>
    <t>-294939584</t>
  </si>
  <si>
    <t>112</t>
  </si>
  <si>
    <t>631362024</t>
  </si>
  <si>
    <t>Výztuž mazanin z kompozitních sítí D drátu 8 mm velikost ok 150 x 150 mm</t>
  </si>
  <si>
    <t>-1312256456</t>
  </si>
  <si>
    <t>64</t>
  </si>
  <si>
    <t>635211221</t>
  </si>
  <si>
    <t>Násyp tl do 20 mm pod plovoucí nebo tepelně izolační vrstvy podlah z keramzitu</t>
  </si>
  <si>
    <t>-1161417383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</si>
  <si>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</si>
  <si>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</si>
  <si>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</si>
  <si>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</si>
  <si>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453949876</t>
  </si>
  <si>
    <t>1,14*0,98-0,15*0,15-0,32*0,25</t>
  </si>
  <si>
    <t>67</t>
  </si>
  <si>
    <t>952901111</t>
  </si>
  <si>
    <t>Vyčištění budov bytové a občanské výstavby při výšce podlaží do 4 m</t>
  </si>
  <si>
    <t>1464236778</t>
  </si>
  <si>
    <t>68</t>
  </si>
  <si>
    <t>952902021</t>
  </si>
  <si>
    <t>Čištění budov zametení hladkých podlah</t>
  </si>
  <si>
    <t>-733064165</t>
  </si>
  <si>
    <t>Denní úklid společných prostor</t>
  </si>
  <si>
    <t>100*45</t>
  </si>
  <si>
    <t>108</t>
  </si>
  <si>
    <t>965042141</t>
  </si>
  <si>
    <t>Bourání podkladů pod dlažby nebo mazanin betonových nebo z litého asfaltu tl do 100 mm pl přes 4 m2</t>
  </si>
  <si>
    <t>1497348200</t>
  </si>
  <si>
    <t>69</t>
  </si>
  <si>
    <t>965046111</t>
  </si>
  <si>
    <t>Broušení stávajících betonových podlah úběr do 3 mm</t>
  </si>
  <si>
    <t>1260603236</t>
  </si>
  <si>
    <t>70</t>
  </si>
  <si>
    <t>965046119</t>
  </si>
  <si>
    <t>Příplatek k broušení stávajících betonových podlah za každý další 1 mm úběru</t>
  </si>
  <si>
    <t>616994287</t>
  </si>
  <si>
    <t>490</t>
  </si>
  <si>
    <t>965081213</t>
  </si>
  <si>
    <t>Bourání podlah z dlaždic keramických nebo xylolitových tl do 10 mm plochy přes 1 m2</t>
  </si>
  <si>
    <t>-114769961</t>
  </si>
  <si>
    <t>Koupelna bez vany</t>
  </si>
  <si>
    <t>2,108*3,50+0,15*0,9+0,15*0,4-1,6*0,7</t>
  </si>
  <si>
    <t>71</t>
  </si>
  <si>
    <t>965082933</t>
  </si>
  <si>
    <t>Odstranění násypů pod podlahami tl do 200 mm pl přes 2 m2</t>
  </si>
  <si>
    <t>-281429014</t>
  </si>
  <si>
    <t>(6,913*3,614+0,319*2,2-1,81*0,229-1,791*0,14)*0,15</t>
  </si>
  <si>
    <t>72</t>
  </si>
  <si>
    <t>968062455</t>
  </si>
  <si>
    <t>Vybourání dřevěných dveřních zárubní pl do 2 m2</t>
  </si>
  <si>
    <t>1251358045</t>
  </si>
  <si>
    <t>Mezi kuchyní a loupelnou</t>
  </si>
  <si>
    <t>0,7*2,184</t>
  </si>
  <si>
    <t>Mezi chodbou a ložnicí</t>
  </si>
  <si>
    <t>0,853*2,153</t>
  </si>
  <si>
    <t>73</t>
  </si>
  <si>
    <t>971033231</t>
  </si>
  <si>
    <t>Vybourání otvorů ve zdivu cihelném pl do 0,0225 m2 na MVC nebo MV tl do 150 mm</t>
  </si>
  <si>
    <t>1296137323</t>
  </si>
  <si>
    <t>74</t>
  </si>
  <si>
    <t>974031132</t>
  </si>
  <si>
    <t>Vysekání rýh ve zdivu cihelném hl do 50 mm š do 70 mm</t>
  </si>
  <si>
    <t>416685080</t>
  </si>
  <si>
    <t>kanalizace umyvadlo</t>
  </si>
  <si>
    <t>2,5</t>
  </si>
  <si>
    <t>7+3,5+6+4+7</t>
  </si>
  <si>
    <t>75</t>
  </si>
  <si>
    <t>974031153</t>
  </si>
  <si>
    <t>Vysekání rýh ve zdivu cihelném hl do 100 mm š do 100 mm</t>
  </si>
  <si>
    <t>2134709713</t>
  </si>
  <si>
    <t>Kanalizace</t>
  </si>
  <si>
    <t>Kuchyň dřez, myčka</t>
  </si>
  <si>
    <t>5</t>
  </si>
  <si>
    <t>Šatna pračka</t>
  </si>
  <si>
    <t>76</t>
  </si>
  <si>
    <t>974031154</t>
  </si>
  <si>
    <t>Vysekání rýh ve zdivu cihelném hl do 100 mm š do 150 mm</t>
  </si>
  <si>
    <t>1536908</t>
  </si>
  <si>
    <t>Sprcha</t>
  </si>
  <si>
    <t>Ložnice pro UT</t>
  </si>
  <si>
    <t>77</t>
  </si>
  <si>
    <t>974042564</t>
  </si>
  <si>
    <t>Vysekání rýh v dlažbě betonové nebo jiné monolitické hl do 150 mm š do 150 mm</t>
  </si>
  <si>
    <t>1517115616</t>
  </si>
  <si>
    <t xml:space="preserve">Od rozvodu UT v podlaze  WC</t>
  </si>
  <si>
    <t>78</t>
  </si>
  <si>
    <t>974082112</t>
  </si>
  <si>
    <t>Vysekání rýh pro ploché vodiče v omítce MV nebo MVC stěn š do 30 mm</t>
  </si>
  <si>
    <t>-237002976</t>
  </si>
  <si>
    <t>280</t>
  </si>
  <si>
    <t>79</t>
  </si>
  <si>
    <t>974082172</t>
  </si>
  <si>
    <t>Vysekání rýh pro ploché vodiče v omítce MV nebo MVC stropů š do 30 mm</t>
  </si>
  <si>
    <t>343126938</t>
  </si>
  <si>
    <t>14</t>
  </si>
  <si>
    <t>80</t>
  </si>
  <si>
    <t>977132111</t>
  </si>
  <si>
    <t>Vyvrtání otvorů pro elektroinstalační krabice ve stěnách z cihel hloubky do 60 mm</t>
  </si>
  <si>
    <t>-1615452690</t>
  </si>
  <si>
    <t>Krabice elektro</t>
  </si>
  <si>
    <t>81</t>
  </si>
  <si>
    <t>977311112</t>
  </si>
  <si>
    <t>Řezání stávajících betonových mazanin nevyztužených hl do 100 mm</t>
  </si>
  <si>
    <t>-1325616337</t>
  </si>
  <si>
    <t>Pro rozvody UT a kanalizace</t>
  </si>
  <si>
    <t>65</t>
  </si>
  <si>
    <t>978013191</t>
  </si>
  <si>
    <t>Otlučení (osekání) vnitřní vápenné nebo vápenocementové omítky stěn v rozsahu přes 50 do 100 %</t>
  </si>
  <si>
    <t>1545093833</t>
  </si>
  <si>
    <t>Pod obklad na WC</t>
  </si>
  <si>
    <t>482</t>
  </si>
  <si>
    <t>978059541</t>
  </si>
  <si>
    <t>Odsekání a odebrání obkladů stěn z vnitřních obkládaček plochy přes 1 m2</t>
  </si>
  <si>
    <t>1569045508</t>
  </si>
  <si>
    <t>0,15*0,15*(8*9+3*7+10*7+14*9+4*5+2*8)</t>
  </si>
  <si>
    <t>997</t>
  </si>
  <si>
    <t>Přesun sutě</t>
  </si>
  <si>
    <t>82</t>
  </si>
  <si>
    <t>997013211</t>
  </si>
  <si>
    <t>Vnitrostaveništní doprava suti a vybouraných hmot pro budovy v do 6 m ručně</t>
  </si>
  <si>
    <t>t</t>
  </si>
  <si>
    <t>632117795</t>
  </si>
  <si>
    <t>83</t>
  </si>
  <si>
    <t>997013219</t>
  </si>
  <si>
    <t>Příplatek k vnitrostaveništní dopravě suti a vybouraných hmot za zvětšenou dopravu suti ZKD 10 m</t>
  </si>
  <si>
    <t>1256708719</t>
  </si>
  <si>
    <t>84</t>
  </si>
  <si>
    <t>997013501</t>
  </si>
  <si>
    <t>Odvoz suti a vybouraných hmot na skládku nebo meziskládku do 1 km se složením</t>
  </si>
  <si>
    <t>735127792</t>
  </si>
  <si>
    <t>85</t>
  </si>
  <si>
    <t>997013509</t>
  </si>
  <si>
    <t>Příplatek k odvozu suti a vybouraných hmot na skládku ZKD 1 km přes 1 km</t>
  </si>
  <si>
    <t>-1954733877</t>
  </si>
  <si>
    <t>13,05*19 'Přepočtené koeficientem množství</t>
  </si>
  <si>
    <t>86</t>
  </si>
  <si>
    <t>997013631</t>
  </si>
  <si>
    <t>Poplatek za uložení na skládce (skládkovné) stavebního odpadu směsného kód odpadu 17 09 04</t>
  </si>
  <si>
    <t>1730386018</t>
  </si>
  <si>
    <t>998</t>
  </si>
  <si>
    <t>Přesun hmot</t>
  </si>
  <si>
    <t>87</t>
  </si>
  <si>
    <t>998018001</t>
  </si>
  <si>
    <t>Přesun hmot ruční pro budovy v do 6 m</t>
  </si>
  <si>
    <t>831171715</t>
  </si>
  <si>
    <t>88</t>
  </si>
  <si>
    <t>998018011</t>
  </si>
  <si>
    <t>Příplatek k ručnímu přesunu hmot pro budovy za zvětšený přesun ZKD 100 m</t>
  </si>
  <si>
    <t>-736745005</t>
  </si>
  <si>
    <t>PSV</t>
  </si>
  <si>
    <t>Práce a dodávky PSV</t>
  </si>
  <si>
    <t>711</t>
  </si>
  <si>
    <t>Izolace proti vodě, vlhkosti a plynům</t>
  </si>
  <si>
    <t>89</t>
  </si>
  <si>
    <t>711199101</t>
  </si>
  <si>
    <t>Provedení těsnícího pásu do spoje dilatační nebo styčné spáry podlaha - stěna</t>
  </si>
  <si>
    <t>16</t>
  </si>
  <si>
    <t>278387833</t>
  </si>
  <si>
    <t xml:space="preserve">Koupelna  - styk podlahy s obkladem</t>
  </si>
  <si>
    <t xml:space="preserve">Koupelna </t>
  </si>
  <si>
    <t>3,5*2+2,108*2</t>
  </si>
  <si>
    <t xml:space="preserve">Rohy  vany</t>
  </si>
  <si>
    <t>2,2</t>
  </si>
  <si>
    <t>90</t>
  </si>
  <si>
    <t>M</t>
  </si>
  <si>
    <t>28355022</t>
  </si>
  <si>
    <t>páska pružná těsnící hydroizolační š do 125mm</t>
  </si>
  <si>
    <t>32</t>
  </si>
  <si>
    <t>603352225</t>
  </si>
  <si>
    <t>13,416*1,05 'Přepočtené koeficientem množství</t>
  </si>
  <si>
    <t>91</t>
  </si>
  <si>
    <t>711199102</t>
  </si>
  <si>
    <t>Provedení těsnícího koutu pro vnější nebo vnitřní roh spáry podlaha - stěna</t>
  </si>
  <si>
    <t>-862744157</t>
  </si>
  <si>
    <t>6+2</t>
  </si>
  <si>
    <t>92</t>
  </si>
  <si>
    <t>59054242</t>
  </si>
  <si>
    <t>páska pružná těsnící hydroizolační -kout</t>
  </si>
  <si>
    <t>275108531</t>
  </si>
  <si>
    <t>93</t>
  </si>
  <si>
    <t>LSS.BSE5ROUT</t>
  </si>
  <si>
    <t>SE5 vnější roh 1ks</t>
  </si>
  <si>
    <t>494150842</t>
  </si>
  <si>
    <t>94</t>
  </si>
  <si>
    <t>711493112</t>
  </si>
  <si>
    <t>Izolace proti podpovrchové a tlakové vodě vodorovná těsnicí stěrkou jednosložkovou na bázi cementu</t>
  </si>
  <si>
    <t>1244175415</t>
  </si>
  <si>
    <t>3,5*2,108</t>
  </si>
  <si>
    <t>95</t>
  </si>
  <si>
    <t>711493122</t>
  </si>
  <si>
    <t>Izolace proti podpovrchové a tlakové vodě svislá těsnicí stěrkou jednosložkovou na bázi cementu</t>
  </si>
  <si>
    <t>-574731908</t>
  </si>
  <si>
    <t xml:space="preserve">Koupelna  soklík</t>
  </si>
  <si>
    <t>(3,5*2+2,108*2)*0,15</t>
  </si>
  <si>
    <t>Za sprchou a vanou</t>
  </si>
  <si>
    <t>1,1*2,2+2,5*2</t>
  </si>
  <si>
    <t>96</t>
  </si>
  <si>
    <t>998711101</t>
  </si>
  <si>
    <t>Přesun hmot tonážní pro izolace proti vodě, vlhkosti a plynům v objektech v do 6 m</t>
  </si>
  <si>
    <t>310941602</t>
  </si>
  <si>
    <t>97</t>
  </si>
  <si>
    <t>998711181</t>
  </si>
  <si>
    <t>Příplatek k přesunu hmot tonážní 711 prováděný bez použití mechanizace</t>
  </si>
  <si>
    <t>-745966163</t>
  </si>
  <si>
    <t>98</t>
  </si>
  <si>
    <t>998711192</t>
  </si>
  <si>
    <t>Příplatek k přesunu hmot tonážní 711 za zvětšený přesun do 100 m</t>
  </si>
  <si>
    <t>-917049274</t>
  </si>
  <si>
    <t>713</t>
  </si>
  <si>
    <t>Izolace tepelné</t>
  </si>
  <si>
    <t>99</t>
  </si>
  <si>
    <t>713121121</t>
  </si>
  <si>
    <t>Montáž izolace tepelné podlah volně kladenými rohožemi, pásy, dílci, deskami 2 vrstvy</t>
  </si>
  <si>
    <t>574334396</t>
  </si>
  <si>
    <t>100</t>
  </si>
  <si>
    <t>63151437</t>
  </si>
  <si>
    <t>deska tepelně izolační minerální plovoucích podlah λ=0,036-0,037 tl 50mm</t>
  </si>
  <si>
    <t>23214117</t>
  </si>
  <si>
    <t>(6,913*3,614+0,319*2,2-1,81*0,229-1,791*0,14)*2</t>
  </si>
  <si>
    <t>50,04*1,05 'Přepočtené koeficientem množství</t>
  </si>
  <si>
    <t>109</t>
  </si>
  <si>
    <t>28375910</t>
  </si>
  <si>
    <t>deska EPS 150 pro konstrukce s vysokým zatížením λ=0,035 tl 60mm</t>
  </si>
  <si>
    <t>-472882740</t>
  </si>
  <si>
    <t>(2,108*3,50+0,15*0,9+0,15*0,4)*2</t>
  </si>
  <si>
    <t>101</t>
  </si>
  <si>
    <t>713121211</t>
  </si>
  <si>
    <t>Montáž izolace tepelné podlah volně kladenými okrajovými pásky</t>
  </si>
  <si>
    <t>-900169436</t>
  </si>
  <si>
    <t>6,913*2+3,614*2+2*0,319</t>
  </si>
  <si>
    <t>3,5*2+2,108*2+0,15*4</t>
  </si>
  <si>
    <t>102</t>
  </si>
  <si>
    <t>63140274</t>
  </si>
  <si>
    <t>pásek okrajový izolační minerální plovoucích podlah š 120mm tl 12mm</t>
  </si>
  <si>
    <t>1454389803</t>
  </si>
  <si>
    <t>33,508*1,05 'Přepočtené koeficientem množství</t>
  </si>
  <si>
    <t>103</t>
  </si>
  <si>
    <t>713191132</t>
  </si>
  <si>
    <t>Montáž izolace tepelné podlah, stropů vrchem nebo střech překrytí separační fólií z PE</t>
  </si>
  <si>
    <t>921955254</t>
  </si>
  <si>
    <t>Obývací pokoj mezi deskami OSB</t>
  </si>
  <si>
    <t>Koupelna pod betonovou mazaninou</t>
  </si>
  <si>
    <t>(2,108*3,50+0,15*0,9+0,15*0,4)</t>
  </si>
  <si>
    <t>104</t>
  </si>
  <si>
    <t>28323100</t>
  </si>
  <si>
    <t>fólie LDPE (750 kg/m3) proti zemní vlhkosti nad úrovní terénu tl 0,8mm</t>
  </si>
  <si>
    <t>1854763998</t>
  </si>
  <si>
    <t>32,593*1,1655 'Přepočtené koeficientem množství</t>
  </si>
  <si>
    <t>483</t>
  </si>
  <si>
    <t>713191133</t>
  </si>
  <si>
    <t>Montáž izolace tepelné podlah, stropů vrchem nebo střech překrytí fólií s přelepeným spojem</t>
  </si>
  <si>
    <t>183779914</t>
  </si>
  <si>
    <t>Parotěsná zábrana pod vyrovnávacím násypem</t>
  </si>
  <si>
    <t>484</t>
  </si>
  <si>
    <t>28323101</t>
  </si>
  <si>
    <t>fólie LDPE (750 kg/m3) proti zemní vlhkosti nad úrovní terénu tl 1mm</t>
  </si>
  <si>
    <t>-548691109</t>
  </si>
  <si>
    <t>105</t>
  </si>
  <si>
    <t>998713101</t>
  </si>
  <si>
    <t>Přesun hmot tonážní pro izolace tepelné v objektech v do 6 m</t>
  </si>
  <si>
    <t>-527020348</t>
  </si>
  <si>
    <t>106</t>
  </si>
  <si>
    <t>998713181</t>
  </si>
  <si>
    <t>Příplatek k přesunu hmot tonážní 713 prováděný bez použití mechanizace</t>
  </si>
  <si>
    <t>-1690817887</t>
  </si>
  <si>
    <t>107</t>
  </si>
  <si>
    <t>998713192</t>
  </si>
  <si>
    <t>Příplatek k přesunu hmot tonážní 713 za zvětšený přesun do 100 m</t>
  </si>
  <si>
    <t>-1270710844</t>
  </si>
  <si>
    <t>721</t>
  </si>
  <si>
    <t>Zdravotechnika - vnitřní kanalizace</t>
  </si>
  <si>
    <t>113</t>
  </si>
  <si>
    <t>721170972</t>
  </si>
  <si>
    <t>Potrubí z PVC krácení trub DN 50</t>
  </si>
  <si>
    <t>-1763612297</t>
  </si>
  <si>
    <t>Koupelna umyvadlo</t>
  </si>
  <si>
    <t>114</t>
  </si>
  <si>
    <t>721170973</t>
  </si>
  <si>
    <t>Potrubí z PVC krácení trub DN 70</t>
  </si>
  <si>
    <t>8992389</t>
  </si>
  <si>
    <t>Vana</t>
  </si>
  <si>
    <t>115</t>
  </si>
  <si>
    <t>721170975</t>
  </si>
  <si>
    <t>Potrubí z PVC krácení trub DN 125</t>
  </si>
  <si>
    <t>2014681361</t>
  </si>
  <si>
    <t>116</t>
  </si>
  <si>
    <t>721171803</t>
  </si>
  <si>
    <t>Demontáž potrubí z PVC D do 75</t>
  </si>
  <si>
    <t>2083815832</t>
  </si>
  <si>
    <t>8</t>
  </si>
  <si>
    <t>117</t>
  </si>
  <si>
    <t>721171808</t>
  </si>
  <si>
    <t>Demontáž potrubí z PVC D přes 75 do 114</t>
  </si>
  <si>
    <t>-1076478178</t>
  </si>
  <si>
    <t>118</t>
  </si>
  <si>
    <t>721171905</t>
  </si>
  <si>
    <t>Potrubí z PP vsazení odbočky do hrdla DN 110</t>
  </si>
  <si>
    <t>-1389458921</t>
  </si>
  <si>
    <t>1+1</t>
  </si>
  <si>
    <t>119</t>
  </si>
  <si>
    <t>721171915</t>
  </si>
  <si>
    <t>Potrubí z PP propojení potrubí DN 110</t>
  </si>
  <si>
    <t>-1596793847</t>
  </si>
  <si>
    <t>120</t>
  </si>
  <si>
    <t>721174042</t>
  </si>
  <si>
    <t>Potrubí kanalizační z PP připojovací DN 40</t>
  </si>
  <si>
    <t>-41322133</t>
  </si>
  <si>
    <t>Umyvadlo</t>
  </si>
  <si>
    <t>121</t>
  </si>
  <si>
    <t>721174043</t>
  </si>
  <si>
    <t>Potrubí kanalizační z PP připojovací DN 50</t>
  </si>
  <si>
    <t>-33421692</t>
  </si>
  <si>
    <t>1,5</t>
  </si>
  <si>
    <t>123</t>
  </si>
  <si>
    <t>721174044</t>
  </si>
  <si>
    <t>Potrubí kanalizační z PP připojovací DN 75</t>
  </si>
  <si>
    <t>-1058172016</t>
  </si>
  <si>
    <t>vana</t>
  </si>
  <si>
    <t>124</t>
  </si>
  <si>
    <t>721174045</t>
  </si>
  <si>
    <t>Potrubí kanalizační z PP připojovací DN 110</t>
  </si>
  <si>
    <t>1062645299</t>
  </si>
  <si>
    <t>125</t>
  </si>
  <si>
    <t>721194104</t>
  </si>
  <si>
    <t>Vyvedení a upevnění odpadních výpustek DN 40</t>
  </si>
  <si>
    <t>1812777887</t>
  </si>
  <si>
    <t>126</t>
  </si>
  <si>
    <t>721194105</t>
  </si>
  <si>
    <t>Vyvedení a upevnění odpadních výpustek DN 50</t>
  </si>
  <si>
    <t>936001887</t>
  </si>
  <si>
    <t>Dřez, myčka, pračka</t>
  </si>
  <si>
    <t>1+1+1</t>
  </si>
  <si>
    <t>127</t>
  </si>
  <si>
    <t>721194107</t>
  </si>
  <si>
    <t>Vyvedení a upevnění odpadních výpustek DN 70</t>
  </si>
  <si>
    <t>-695974537</t>
  </si>
  <si>
    <t>128</t>
  </si>
  <si>
    <t>721194109</t>
  </si>
  <si>
    <t>Vyvedení a upevnění odpadních výpustek DN 110</t>
  </si>
  <si>
    <t>925276668</t>
  </si>
  <si>
    <t>129</t>
  </si>
  <si>
    <t>721210817</t>
  </si>
  <si>
    <t>Demontáž vpustí vanových DN 70</t>
  </si>
  <si>
    <t>633710550</t>
  </si>
  <si>
    <t>486</t>
  </si>
  <si>
    <t>721219128</t>
  </si>
  <si>
    <t>Montáž odtokového sprchového žlabu délky do 1050 mm</t>
  </si>
  <si>
    <t>1266579998</t>
  </si>
  <si>
    <t>487</t>
  </si>
  <si>
    <t>HLE.HL50WU080</t>
  </si>
  <si>
    <t>Obzvláště plochý nerezový žlab, provedení ke stěně včetně odtoku DN50, montážního materiálu a stavebního ochranného krytu, bez pohledového krytu žlabu, stavební délka 800mm</t>
  </si>
  <si>
    <t>1235976202</t>
  </si>
  <si>
    <t>488</t>
  </si>
  <si>
    <t>HLE.HL050D80</t>
  </si>
  <si>
    <t>Kryt žlabu Design vhodný pro žlaby délky 800mm</t>
  </si>
  <si>
    <t>-909033400</t>
  </si>
  <si>
    <t>131</t>
  </si>
  <si>
    <t>721229111</t>
  </si>
  <si>
    <t xml:space="preserve">Montáž zápachové uzávěrky pro pračku a myčku do DN 50  ostatní typ</t>
  </si>
  <si>
    <t>-1855895044</t>
  </si>
  <si>
    <t>pračka + myčka</t>
  </si>
  <si>
    <t>132</t>
  </si>
  <si>
    <t>55161830</t>
  </si>
  <si>
    <t>uzávěrka zápachová pro pračku a myčku podomítková DN 40/50 nerez</t>
  </si>
  <si>
    <t>1654642636</t>
  </si>
  <si>
    <t>133</t>
  </si>
  <si>
    <t>721290111</t>
  </si>
  <si>
    <t>Zkouška těsnosti potrubí kanalizace vodou DN do 125</t>
  </si>
  <si>
    <t>202257487</t>
  </si>
  <si>
    <t>14,5</t>
  </si>
  <si>
    <t>134</t>
  </si>
  <si>
    <t>721910912</t>
  </si>
  <si>
    <t>Pročištění odpadů svislých v jednom podlaží DN do 200</t>
  </si>
  <si>
    <t>46474832</t>
  </si>
  <si>
    <t>135</t>
  </si>
  <si>
    <t>998721101</t>
  </si>
  <si>
    <t>Přesun hmot tonážní pro vnitřní kanalizace v objektech v do 6 m</t>
  </si>
  <si>
    <t>1361706636</t>
  </si>
  <si>
    <t>136</t>
  </si>
  <si>
    <t>998721181</t>
  </si>
  <si>
    <t>Příplatek k přesunu hmot tonážní 721 prováděný bez použití mechanizace</t>
  </si>
  <si>
    <t>-917336305</t>
  </si>
  <si>
    <t>137</t>
  </si>
  <si>
    <t>998721192</t>
  </si>
  <si>
    <t>Příplatek k přesunu hmot tonážní 721 za zvětšený přesun do 100 m</t>
  </si>
  <si>
    <t>1833968723</t>
  </si>
  <si>
    <t>722</t>
  </si>
  <si>
    <t>Zdravotechnika - vnitřní vodovod</t>
  </si>
  <si>
    <t>157</t>
  </si>
  <si>
    <t>722160801</t>
  </si>
  <si>
    <t>Demontáž potrubí vodovodního měděného D do 35/1,5</t>
  </si>
  <si>
    <t>1870639474</t>
  </si>
  <si>
    <t>Vnitřní rozvod plynu</t>
  </si>
  <si>
    <t>Přívod k bytové stanici</t>
  </si>
  <si>
    <t>158</t>
  </si>
  <si>
    <t>722170801</t>
  </si>
  <si>
    <t>Demontáž rozvodů vody z plastů D do 25</t>
  </si>
  <si>
    <t>1940205723</t>
  </si>
  <si>
    <t>159</t>
  </si>
  <si>
    <t>722171913</t>
  </si>
  <si>
    <t>Potrubí plastové odříznutí trubky D přes 20 do 25 mm</t>
  </si>
  <si>
    <t>-1691960429</t>
  </si>
  <si>
    <t>7</t>
  </si>
  <si>
    <t>160</t>
  </si>
  <si>
    <t>722174003</t>
  </si>
  <si>
    <t>Potrubí vodovodní plastové PPR svar polyfúze PN 16 D 25x3,5 mm</t>
  </si>
  <si>
    <t>-388657616</t>
  </si>
  <si>
    <t>Koupelna sprcha, umyvadlo, vana, cirkulace</t>
  </si>
  <si>
    <t>24</t>
  </si>
  <si>
    <t>Kuchyně dřez, myčka,cirkulace</t>
  </si>
  <si>
    <t>Pračka šatna</t>
  </si>
  <si>
    <t>161</t>
  </si>
  <si>
    <t>722179191</t>
  </si>
  <si>
    <t>Příplatek k rozvodu vody z plastů za malý rozsah prací na zakázce do 20 m</t>
  </si>
  <si>
    <t>soubor</t>
  </si>
  <si>
    <t>-748038623</t>
  </si>
  <si>
    <t>162</t>
  </si>
  <si>
    <t>722179192</t>
  </si>
  <si>
    <t>Příplatek k rozvodu vody z plastů za potrubí do D 32 mm do 15 svarů</t>
  </si>
  <si>
    <t>412801230</t>
  </si>
  <si>
    <t>163</t>
  </si>
  <si>
    <t>722181221</t>
  </si>
  <si>
    <t>Ochrana vodovodního potrubí přilepenými termoizolačními trubicemi z PE tl přes 6 do 9 mm DN do 22 mm</t>
  </si>
  <si>
    <t>-34859956</t>
  </si>
  <si>
    <t>42</t>
  </si>
  <si>
    <t>164</t>
  </si>
  <si>
    <t>722181851</t>
  </si>
  <si>
    <t>Demontáž termoizolačních trubic z trub D do 45</t>
  </si>
  <si>
    <t>977970554</t>
  </si>
  <si>
    <t>13</t>
  </si>
  <si>
    <t>165</t>
  </si>
  <si>
    <t>722190401</t>
  </si>
  <si>
    <t>Vyvedení a upevnění výpustku DN do 25</t>
  </si>
  <si>
    <t>-1530712475</t>
  </si>
  <si>
    <t>dřez,sprcha, umyvadlo, myčka , pračka ,WC, vana</t>
  </si>
  <si>
    <t>2+2+2+1+1+1+2</t>
  </si>
  <si>
    <t>166</t>
  </si>
  <si>
    <t>722190901</t>
  </si>
  <si>
    <t>Uzavření nebo otevření vodovodního potrubí při opravách</t>
  </si>
  <si>
    <t>-501335965</t>
  </si>
  <si>
    <t>167</t>
  </si>
  <si>
    <t>722220151</t>
  </si>
  <si>
    <t>Nástěnka závitová plastová PPR PN 20 DN 16 x G 1/2"</t>
  </si>
  <si>
    <t>1956890347</t>
  </si>
  <si>
    <t>wc, myčka, pračka ,umyvadlo,dřez,</t>
  </si>
  <si>
    <t>1+1+1+2+2</t>
  </si>
  <si>
    <t>168</t>
  </si>
  <si>
    <t>722220161</t>
  </si>
  <si>
    <t>Nástěnný komplet plastový PPR PN 20 DN 20 x G 1/2"</t>
  </si>
  <si>
    <t>1877751239</t>
  </si>
  <si>
    <t>Sprcha a vana</t>
  </si>
  <si>
    <t>169</t>
  </si>
  <si>
    <t>722220861</t>
  </si>
  <si>
    <t>Demontáž armatur závitových se dvěma závity G do 3/4</t>
  </si>
  <si>
    <t>-1516501811</t>
  </si>
  <si>
    <t xml:space="preserve">Rohový ventil  wc </t>
  </si>
  <si>
    <t>170</t>
  </si>
  <si>
    <t>722220862</t>
  </si>
  <si>
    <t>Demontáž armatur závitových se dvěma závity G přes 3/4 do 5/4</t>
  </si>
  <si>
    <t>405848296</t>
  </si>
  <si>
    <t>Ventil plyn sporák</t>
  </si>
  <si>
    <t>171</t>
  </si>
  <si>
    <t>722220872</t>
  </si>
  <si>
    <t>Demontáž armatur závitových se dvěma závity a šroubením G přes 3/8 do 3/4</t>
  </si>
  <si>
    <t>1313357578</t>
  </si>
  <si>
    <t>Hadice k WC</t>
  </si>
  <si>
    <t>ventily vodoměry</t>
  </si>
  <si>
    <t>hadice ke sporáku</t>
  </si>
  <si>
    <t>172</t>
  </si>
  <si>
    <t>722232012</t>
  </si>
  <si>
    <t>Kohout kulový podomítkový G 3/4" PN 16 do 120°C vnitřní závit</t>
  </si>
  <si>
    <t>-1364928586</t>
  </si>
  <si>
    <t>Vodoměry</t>
  </si>
  <si>
    <t>173</t>
  </si>
  <si>
    <t>722232221</t>
  </si>
  <si>
    <t>Kohout kulový rohový G 1/2" PN 42 do 185°C plnoprůtokový s 2x vnějším závitem</t>
  </si>
  <si>
    <t>1365205385</t>
  </si>
  <si>
    <t>dřez, umyvadlo</t>
  </si>
  <si>
    <t>2+2</t>
  </si>
  <si>
    <t>174</t>
  </si>
  <si>
    <t>722239101</t>
  </si>
  <si>
    <t>Montáž armatur vodovodních se dvěma závity G 1/2</t>
  </si>
  <si>
    <t>1689454418</t>
  </si>
  <si>
    <t>hadice k umyvadlu</t>
  </si>
  <si>
    <t>175</t>
  </si>
  <si>
    <t>RAF.XF0050P</t>
  </si>
  <si>
    <t>hadice flexibilní XF0050P 3,8" délka 400 mm bal. 2 kusy</t>
  </si>
  <si>
    <t>-2005214843</t>
  </si>
  <si>
    <t>176</t>
  </si>
  <si>
    <t>722260812</t>
  </si>
  <si>
    <t>Demontáž vodoměrů závitových G 3/4</t>
  </si>
  <si>
    <t>517288636</t>
  </si>
  <si>
    <t>177</t>
  </si>
  <si>
    <t>722260922</t>
  </si>
  <si>
    <t>Zpětná montáž vodoměrů závitových G 3/4</t>
  </si>
  <si>
    <t>-89896205</t>
  </si>
  <si>
    <t>178</t>
  </si>
  <si>
    <t>722262226</t>
  </si>
  <si>
    <t>Vodoměr závitový jednovtokový suchoběžný dálkový odečet do 40°C G 1/2"x 110 R100 Qn 1,6 m3/h horizont</t>
  </si>
  <si>
    <t>1396561449</t>
  </si>
  <si>
    <t>WC a koupelna</t>
  </si>
  <si>
    <t>179</t>
  </si>
  <si>
    <t>722290226</t>
  </si>
  <si>
    <t>Zkouška těsnosti vodovodního potrubí závitového DN do 50</t>
  </si>
  <si>
    <t>-1453841509</t>
  </si>
  <si>
    <t>180</t>
  </si>
  <si>
    <t>722290234</t>
  </si>
  <si>
    <t>Proplach a dezinfekce vodovodního potrubí DN do 80</t>
  </si>
  <si>
    <t>1842441252</t>
  </si>
  <si>
    <t>181</t>
  </si>
  <si>
    <t>998722101</t>
  </si>
  <si>
    <t>Přesun hmot tonážní pro vnitřní vodovod v objektech v do 6 m</t>
  </si>
  <si>
    <t>-1666581930</t>
  </si>
  <si>
    <t>182</t>
  </si>
  <si>
    <t>998722181</t>
  </si>
  <si>
    <t>Příplatek k přesunu hmot tonážní 722 prováděný bez použití mechanizace</t>
  </si>
  <si>
    <t>-2144763988</t>
  </si>
  <si>
    <t>183</t>
  </si>
  <si>
    <t>998722192</t>
  </si>
  <si>
    <t>Příplatek k přesunu hmot tonážní 722 za zvětšený přesun do 100 m</t>
  </si>
  <si>
    <t>-223490732</t>
  </si>
  <si>
    <t>725</t>
  </si>
  <si>
    <t>Zdravotechnika - zařizovací předměty</t>
  </si>
  <si>
    <t>725-1</t>
  </si>
  <si>
    <t>D + M háčku na ručníky</t>
  </si>
  <si>
    <t>ks</t>
  </si>
  <si>
    <t>-952945018</t>
  </si>
  <si>
    <t>725110814</t>
  </si>
  <si>
    <t>Demontáž klozetu Kombi</t>
  </si>
  <si>
    <t>1122422703</t>
  </si>
  <si>
    <t>725119125</t>
  </si>
  <si>
    <t>Montáž klozetových mís závěsných na nosné stěny</t>
  </si>
  <si>
    <t>-32696866</t>
  </si>
  <si>
    <t>64236091</t>
  </si>
  <si>
    <t>mísa keramická klozetová závěsná bílá s hlubokým splachováním odpad vodorovný</t>
  </si>
  <si>
    <t>-411182306</t>
  </si>
  <si>
    <t>55167381</t>
  </si>
  <si>
    <t>sedátko klozetové duroplastové bílé s poklopem</t>
  </si>
  <si>
    <t>1612454606</t>
  </si>
  <si>
    <t>18</t>
  </si>
  <si>
    <t>725219102</t>
  </si>
  <si>
    <t>Montáž umyvadla připevněného na šrouby do zdiva</t>
  </si>
  <si>
    <t>500954645</t>
  </si>
  <si>
    <t>19</t>
  </si>
  <si>
    <t>64211046</t>
  </si>
  <si>
    <t>umyvadlo keramické závěsné bílé š 600mm</t>
  </si>
  <si>
    <t>952717841</t>
  </si>
  <si>
    <t>20</t>
  </si>
  <si>
    <t>725220851</t>
  </si>
  <si>
    <t>Demontáž van akrylátových</t>
  </si>
  <si>
    <t>-660499500</t>
  </si>
  <si>
    <t>725229103</t>
  </si>
  <si>
    <t>Montáž vany se zápachovou uzávěrkou akrylátových</t>
  </si>
  <si>
    <t>209738039</t>
  </si>
  <si>
    <t>10</t>
  </si>
  <si>
    <t>6000019577</t>
  </si>
  <si>
    <t xml:space="preserve">Vana akrylátová  160×70 cm</t>
  </si>
  <si>
    <t>-903945035</t>
  </si>
  <si>
    <t>6000039803</t>
  </si>
  <si>
    <t>Nohy vanové Polysan PO60-60 515 mm pár</t>
  </si>
  <si>
    <t>1927076249</t>
  </si>
  <si>
    <t>725244904</t>
  </si>
  <si>
    <t>Montáž sprchových dveří</t>
  </si>
  <si>
    <t>1601149331</t>
  </si>
  <si>
    <t>6000151030</t>
  </si>
  <si>
    <t>Dveře zalamovací 900 mm, Aluchrom, čiré</t>
  </si>
  <si>
    <t>31379791</t>
  </si>
  <si>
    <t>725244905</t>
  </si>
  <si>
    <t>Montáž zástěny sprchové bezdveřové</t>
  </si>
  <si>
    <t>1035892932</t>
  </si>
  <si>
    <t>6000159990</t>
  </si>
  <si>
    <t xml:space="preserve">Stěna boční  900 mm, Aluchrom, čiré</t>
  </si>
  <si>
    <t>1250594786</t>
  </si>
  <si>
    <t>489</t>
  </si>
  <si>
    <t>725291621</t>
  </si>
  <si>
    <t>Doplňky zařízení koupelen a záchodů nerezové zásobník toaletních papírů</t>
  </si>
  <si>
    <t>-1082370259</t>
  </si>
  <si>
    <t>477</t>
  </si>
  <si>
    <t>725530831</t>
  </si>
  <si>
    <t>Demontáž ohřívač elektrický průtokový</t>
  </si>
  <si>
    <t>532876328</t>
  </si>
  <si>
    <t>22</t>
  </si>
  <si>
    <t>725610810</t>
  </si>
  <si>
    <t>Demontáž sporáků plynových</t>
  </si>
  <si>
    <t>536231947</t>
  </si>
  <si>
    <t>23</t>
  </si>
  <si>
    <t>725813112</t>
  </si>
  <si>
    <t>Ventil rohový pračkový G 3/4"</t>
  </si>
  <si>
    <t>119766986</t>
  </si>
  <si>
    <t>Pračka a myčka</t>
  </si>
  <si>
    <t>725820801</t>
  </si>
  <si>
    <t>Demontáž baterie nástěnné do G 3 / 4</t>
  </si>
  <si>
    <t>-441784241</t>
  </si>
  <si>
    <t>25</t>
  </si>
  <si>
    <t>725829131</t>
  </si>
  <si>
    <t>Montáž baterie umyvadlové stojánkové G 1/2" ostatní typ</t>
  </si>
  <si>
    <t>-2138637727</t>
  </si>
  <si>
    <t>26</t>
  </si>
  <si>
    <t>55145686</t>
  </si>
  <si>
    <t>baterie umyvadlová stojánková páková</t>
  </si>
  <si>
    <t>475379008</t>
  </si>
  <si>
    <t>27</t>
  </si>
  <si>
    <t>725839102</t>
  </si>
  <si>
    <t>Montáž baterie vanové nástěnné G 3/4" ostatní typ</t>
  </si>
  <si>
    <t>-1079660600</t>
  </si>
  <si>
    <t>491</t>
  </si>
  <si>
    <t>55144951</t>
  </si>
  <si>
    <t>baterie vanová/sprchová nástěnná s termostatickým ventilem a regulací průtoku 150mm chrom</t>
  </si>
  <si>
    <t>-1948200973</t>
  </si>
  <si>
    <t>29</t>
  </si>
  <si>
    <t>725849411</t>
  </si>
  <si>
    <t>Montáž baterie sprchové nástěnná s nastavitelnou výškou sprchy</t>
  </si>
  <si>
    <t>848984296</t>
  </si>
  <si>
    <t>30</t>
  </si>
  <si>
    <t>55145600</t>
  </si>
  <si>
    <t>baterie sprchová nástěnná termostatická 150mm chrom</t>
  </si>
  <si>
    <t>290382647</t>
  </si>
  <si>
    <t>31</t>
  </si>
  <si>
    <t>55145003</t>
  </si>
  <si>
    <t>souprava sprchová komplet</t>
  </si>
  <si>
    <t>sada</t>
  </si>
  <si>
    <t>1080829452</t>
  </si>
  <si>
    <t>725859101</t>
  </si>
  <si>
    <t>Montáž ventilů odpadních do DN 32 pro zařizovací předměty</t>
  </si>
  <si>
    <t>-1962677877</t>
  </si>
  <si>
    <t>33</t>
  </si>
  <si>
    <t>55161007</t>
  </si>
  <si>
    <t>ventil odpadní umyvadlový celokovový CLICK/CLACK s přepadem a připojovacím závitem 5/4"</t>
  </si>
  <si>
    <t>-2101168923</t>
  </si>
  <si>
    <t>34</t>
  </si>
  <si>
    <t>725860812</t>
  </si>
  <si>
    <t>Demontáž uzávěrů zápachu dvojitých</t>
  </si>
  <si>
    <t>-1994370785</t>
  </si>
  <si>
    <t>138</t>
  </si>
  <si>
    <t>725865501</t>
  </si>
  <si>
    <t>Odpadní souprava DN 40/50 se zápachovou uzávěrkou</t>
  </si>
  <si>
    <t>1527032946</t>
  </si>
  <si>
    <t>35</t>
  </si>
  <si>
    <t>725869101</t>
  </si>
  <si>
    <t>Montáž zápachových uzávěrek umyvadlových do DN 40</t>
  </si>
  <si>
    <t>-1370330438</t>
  </si>
  <si>
    <t>36</t>
  </si>
  <si>
    <t>55162001</t>
  </si>
  <si>
    <t>uzávěrka zápachová umyvadlová s celokovovým kulatým designem DN 32, chrom</t>
  </si>
  <si>
    <t>952485178</t>
  </si>
  <si>
    <t>39</t>
  </si>
  <si>
    <t>998725101</t>
  </si>
  <si>
    <t>Přesun hmot tonážní pro zařizovací předměty v objektech v do 6 m</t>
  </si>
  <si>
    <t>-201146073</t>
  </si>
  <si>
    <t>40</t>
  </si>
  <si>
    <t>998725181</t>
  </si>
  <si>
    <t>Příplatek k přesunu hmot tonážní 725 prováděný bez použití mechanizace</t>
  </si>
  <si>
    <t>-865547796</t>
  </si>
  <si>
    <t>41</t>
  </si>
  <si>
    <t>998725192</t>
  </si>
  <si>
    <t>Příplatek k přesunu hmot tonážní 725 za zvětšený přesun do 100 m</t>
  </si>
  <si>
    <t>-1154801384</t>
  </si>
  <si>
    <t>726</t>
  </si>
  <si>
    <t>Zdravotechnika - předstěnové instalace</t>
  </si>
  <si>
    <t>139</t>
  </si>
  <si>
    <t>726111041</t>
  </si>
  <si>
    <t>Instalační předstěna - klozet s ovládáním shora v 820 mm závěsný do masivní zděné kce</t>
  </si>
  <si>
    <t>-1301733700</t>
  </si>
  <si>
    <t>140</t>
  </si>
  <si>
    <t>998726111</t>
  </si>
  <si>
    <t>Přesun hmot tonážní pro instalační prefabrikáty v objektech v do 6 m</t>
  </si>
  <si>
    <t>605581459</t>
  </si>
  <si>
    <t>141</t>
  </si>
  <si>
    <t>998726181</t>
  </si>
  <si>
    <t>Příplatek k přesunu hmot tonážní 726 prováděný bez použití mechanizace</t>
  </si>
  <si>
    <t>-732385759</t>
  </si>
  <si>
    <t>142</t>
  </si>
  <si>
    <t>998726192</t>
  </si>
  <si>
    <t>Příplatek k přesunu hmot tonážní 726 za zvětšený přesun do 100 m</t>
  </si>
  <si>
    <t>-338714709</t>
  </si>
  <si>
    <t>733</t>
  </si>
  <si>
    <t>Ústřední vytápění - rozvodné potrubí</t>
  </si>
  <si>
    <t>156</t>
  </si>
  <si>
    <t>733191111</t>
  </si>
  <si>
    <t>Manžeta prostupová pro ocelové potrubí DN do 20</t>
  </si>
  <si>
    <t>377134655</t>
  </si>
  <si>
    <t>143</t>
  </si>
  <si>
    <t>733223202</t>
  </si>
  <si>
    <t>Potrubí měděné tvrdé spojované tvrdým pájením D 15x1 mm</t>
  </si>
  <si>
    <t>-1299595796</t>
  </si>
  <si>
    <t xml:space="preserve">Kuchyně s obývacím pokojem </t>
  </si>
  <si>
    <t>0,5*2</t>
  </si>
  <si>
    <t>3*2</t>
  </si>
  <si>
    <t>1,5*2+3,5*2</t>
  </si>
  <si>
    <t>6*2</t>
  </si>
  <si>
    <t>144</t>
  </si>
  <si>
    <t>733223203</t>
  </si>
  <si>
    <t>Potrubí měděné tvrdé spojované tvrdým pájením D 18x1</t>
  </si>
  <si>
    <t>1485291303</t>
  </si>
  <si>
    <t>Nový rozvod UT v podlaze a stěnách</t>
  </si>
  <si>
    <t>11*2</t>
  </si>
  <si>
    <t>145</t>
  </si>
  <si>
    <t>733223204</t>
  </si>
  <si>
    <t>Potrubí měděné tvrdé spojované tvrdým pájením D 22x1</t>
  </si>
  <si>
    <t>-918427308</t>
  </si>
  <si>
    <t xml:space="preserve">Nový přívod od  bytové jednotky</t>
  </si>
  <si>
    <t>2,5*2</t>
  </si>
  <si>
    <t>Nový přívod k bytové stanici nad podhledem z SDK</t>
  </si>
  <si>
    <t>146</t>
  </si>
  <si>
    <t>733224204</t>
  </si>
  <si>
    <t>Příplatek k potrubí měděnému za potrubí vedené v kotelnách nebo strojovnách D 22x1 mm</t>
  </si>
  <si>
    <t>-87231649</t>
  </si>
  <si>
    <t>147</t>
  </si>
  <si>
    <t>733231112</t>
  </si>
  <si>
    <t>Kompenzátor pro měděné potrubíí D 18 tvaru U s hladkými ohyby s konci na vnitřní pájen</t>
  </si>
  <si>
    <t>1527487137</t>
  </si>
  <si>
    <t>148</t>
  </si>
  <si>
    <t>733290801</t>
  </si>
  <si>
    <t>Demontáž potrubí měděného do D 35x1,5 mm</t>
  </si>
  <si>
    <t>27797273</t>
  </si>
  <si>
    <t>Demontáž stoupačky v bytové stanici</t>
  </si>
  <si>
    <t>Demontáž původních rozvodů UT</t>
  </si>
  <si>
    <t>Obývací pokoj a kuchyně</t>
  </si>
  <si>
    <t>149</t>
  </si>
  <si>
    <t>733291101</t>
  </si>
  <si>
    <t>Zkouška těsnosti potrubí měděné do D 35x1,5</t>
  </si>
  <si>
    <t>-579956638</t>
  </si>
  <si>
    <t>29+22+5</t>
  </si>
  <si>
    <t>150</t>
  </si>
  <si>
    <t>733291904</t>
  </si>
  <si>
    <t>Propojení potrubí měděného při opravě D 22x1,5 mm</t>
  </si>
  <si>
    <t>-476156665</t>
  </si>
  <si>
    <t>Propojení k bytové stanici</t>
  </si>
  <si>
    <t>151</t>
  </si>
  <si>
    <t>733390304</t>
  </si>
  <si>
    <t xml:space="preserve">Napuštění potrubí </t>
  </si>
  <si>
    <t>-969652242</t>
  </si>
  <si>
    <t>152</t>
  </si>
  <si>
    <t>733811241</t>
  </si>
  <si>
    <t>Ochrana potrubí ústředního vytápění termoizolačními trubicemi z PE tl do 20 mm DN do 22 mm</t>
  </si>
  <si>
    <t>945302023</t>
  </si>
  <si>
    <t>29+22+17</t>
  </si>
  <si>
    <t>153</t>
  </si>
  <si>
    <t>998733102</t>
  </si>
  <si>
    <t>Přesun hmot tonážní pro rozvody potrubí v objektech v do 12 m</t>
  </si>
  <si>
    <t>-431813242</t>
  </si>
  <si>
    <t>154</t>
  </si>
  <si>
    <t>998733181</t>
  </si>
  <si>
    <t>Příplatek k přesunu hmot tonážní 733 prováděný bez použití mechanizace</t>
  </si>
  <si>
    <t>-1458089473</t>
  </si>
  <si>
    <t>155</t>
  </si>
  <si>
    <t>998733193</t>
  </si>
  <si>
    <t>Příplatek k přesunu hmot tonážní 733 za zvětšený přesun do 500 m</t>
  </si>
  <si>
    <t>2127771469</t>
  </si>
  <si>
    <t>734</t>
  </si>
  <si>
    <t>Ústřední vytápění - armatury</t>
  </si>
  <si>
    <t>184</t>
  </si>
  <si>
    <t>734222813</t>
  </si>
  <si>
    <t>Ventil závitový termostatický přímý G 3/4 PN 16 do 110°C s ruční hlavou chromovaný</t>
  </si>
  <si>
    <t>1942719741</t>
  </si>
  <si>
    <t>185</t>
  </si>
  <si>
    <t>734261407</t>
  </si>
  <si>
    <t>Armatura připojovací přímá G 3/4x18 PN 10 do 110°C radiátorů typu VK</t>
  </si>
  <si>
    <t>2066795129</t>
  </si>
  <si>
    <t>186</t>
  </si>
  <si>
    <t>998734101</t>
  </si>
  <si>
    <t>Přesun hmot tonážní pro armatury v objektech v do 6 m</t>
  </si>
  <si>
    <t>510465244</t>
  </si>
  <si>
    <t>187</t>
  </si>
  <si>
    <t>998734181</t>
  </si>
  <si>
    <t>Příplatek k přesunu hmot tonážní 734 prováděný bez použití mechanizace</t>
  </si>
  <si>
    <t>-753705636</t>
  </si>
  <si>
    <t>188</t>
  </si>
  <si>
    <t>998734193</t>
  </si>
  <si>
    <t>Příplatek k přesunu hmot tonážní 734 za zvětšený přesun do 500 m</t>
  </si>
  <si>
    <t>1765982835</t>
  </si>
  <si>
    <t>735</t>
  </si>
  <si>
    <t>Ústřední vytápění - otopná tělesa</t>
  </si>
  <si>
    <t>189</t>
  </si>
  <si>
    <t>735000912</t>
  </si>
  <si>
    <t>Vyregulování ventilu nebo kohoutu dvojregulačního s termostatickým ovládáním</t>
  </si>
  <si>
    <t>-34924699</t>
  </si>
  <si>
    <t>190</t>
  </si>
  <si>
    <t>735151821</t>
  </si>
  <si>
    <t>Demontáž otopného tělesa panelového dvouřadého délka do 1500 mm</t>
  </si>
  <si>
    <t>-2044731518</t>
  </si>
  <si>
    <t>Obývací pokoj s kuchyní</t>
  </si>
  <si>
    <t>206</t>
  </si>
  <si>
    <t>735151831</t>
  </si>
  <si>
    <t>Demontáž otopného tělesa panelového třířadého dl do 1500 mm</t>
  </si>
  <si>
    <t>76021719</t>
  </si>
  <si>
    <t>194</t>
  </si>
  <si>
    <t>735164511</t>
  </si>
  <si>
    <t>Montáž otopného tělesa trubkového na stěnu výšky tělesa do 1500 mm</t>
  </si>
  <si>
    <t>809992795</t>
  </si>
  <si>
    <t>Přidaný radiátor v koupelně</t>
  </si>
  <si>
    <t>195</t>
  </si>
  <si>
    <t>KRD.KLC1220600010</t>
  </si>
  <si>
    <t>KORALUX LINEAR CLASSIC 1220/0600 včetně T odbočky k žebříku</t>
  </si>
  <si>
    <t>-1686799642</t>
  </si>
  <si>
    <t>196</t>
  </si>
  <si>
    <t>42695001</t>
  </si>
  <si>
    <t>těleso topné s termostatickou hlavicí a připojovacím kabelem 2,0kW</t>
  </si>
  <si>
    <t>-951679057</t>
  </si>
  <si>
    <t>Radiátor koupelna</t>
  </si>
  <si>
    <t>197</t>
  </si>
  <si>
    <t>735191901</t>
  </si>
  <si>
    <t>Vyzkoušení otopných těles ocelových po opravě tlakem</t>
  </si>
  <si>
    <t>-1567248331</t>
  </si>
  <si>
    <t>0,4*0,5*2</t>
  </si>
  <si>
    <t xml:space="preserve">Ložnice </t>
  </si>
  <si>
    <t>0,6*1,2*2</t>
  </si>
  <si>
    <t>0,6*1,4*2</t>
  </si>
  <si>
    <t>0,9*0,6*3</t>
  </si>
  <si>
    <t>198</t>
  </si>
  <si>
    <t>735191905</t>
  </si>
  <si>
    <t>Odvzdušnění otopných těles</t>
  </si>
  <si>
    <t>-255138333</t>
  </si>
  <si>
    <t>Obývací pokoje</t>
  </si>
  <si>
    <t>199</t>
  </si>
  <si>
    <t>735191910</t>
  </si>
  <si>
    <t>Napuštění vody do otopných těles</t>
  </si>
  <si>
    <t>-1119762959</t>
  </si>
  <si>
    <t>200</t>
  </si>
  <si>
    <t>735494811</t>
  </si>
  <si>
    <t>Vypuštění vody z otopných těles</t>
  </si>
  <si>
    <t>350943382</t>
  </si>
  <si>
    <t>201</t>
  </si>
  <si>
    <t>735531045</t>
  </si>
  <si>
    <t>Montáž a napojení termostatu na zeď</t>
  </si>
  <si>
    <t>1823538302</t>
  </si>
  <si>
    <t>202</t>
  </si>
  <si>
    <t>1212840</t>
  </si>
  <si>
    <t>TERMOSTAT PT59</t>
  </si>
  <si>
    <t>-1771691458</t>
  </si>
  <si>
    <t>203</t>
  </si>
  <si>
    <t>998735102</t>
  </si>
  <si>
    <t>Přesun hmot tonážní pro otopná tělesa v objektech v do 12 m</t>
  </si>
  <si>
    <t>657226597</t>
  </si>
  <si>
    <t>204</t>
  </si>
  <si>
    <t>998735181</t>
  </si>
  <si>
    <t>Příplatek k přesunu hmot tonážní 735 prováděný bez použití mechanizace</t>
  </si>
  <si>
    <t>1289573368</t>
  </si>
  <si>
    <t>205</t>
  </si>
  <si>
    <t>998735193</t>
  </si>
  <si>
    <t>Příplatek k přesunu hmot tonážní 735 za zvětšený přesun do 500 m</t>
  </si>
  <si>
    <t>2016727794</t>
  </si>
  <si>
    <t>741</t>
  </si>
  <si>
    <t>Elektroinstalace - silnoproud</t>
  </si>
  <si>
    <t>207</t>
  </si>
  <si>
    <t>741-1</t>
  </si>
  <si>
    <t>Vyřízení a zabezpečení navýšení příkonu do bytu</t>
  </si>
  <si>
    <t>1105123639</t>
  </si>
  <si>
    <t>208</t>
  </si>
  <si>
    <t>741-1.1</t>
  </si>
  <si>
    <t>Demontáž původních rozvodů elektro</t>
  </si>
  <si>
    <t>-1568786675</t>
  </si>
  <si>
    <t>211</t>
  </si>
  <si>
    <t>741112001</t>
  </si>
  <si>
    <t>Montáž krabice zapuštěná plastová kruhová</t>
  </si>
  <si>
    <t>1179656283</t>
  </si>
  <si>
    <t>212</t>
  </si>
  <si>
    <t>34571521</t>
  </si>
  <si>
    <t>krabice pod omítku PVC odbočná kruhová D 70mm s víčkem a svorkovnicí</t>
  </si>
  <si>
    <t>-1597654478</t>
  </si>
  <si>
    <t>213</t>
  </si>
  <si>
    <t>741112061</t>
  </si>
  <si>
    <t>Montáž krabice přístrojová zapuštěná plastová kruhová</t>
  </si>
  <si>
    <t>-368120224</t>
  </si>
  <si>
    <t>214</t>
  </si>
  <si>
    <t>1188894</t>
  </si>
  <si>
    <t>KRABICE PRISTROJOVA KP 68/2 KA MELKA</t>
  </si>
  <si>
    <t>1783286239</t>
  </si>
  <si>
    <t>215</t>
  </si>
  <si>
    <t>741122005</t>
  </si>
  <si>
    <t>Montáž kabel Cu bez ukončení uložený pod omítku plný plochý 3x1 až 2,5 mm2 (CYKYLo)</t>
  </si>
  <si>
    <t>1036330115</t>
  </si>
  <si>
    <t>97+155</t>
  </si>
  <si>
    <t>216</t>
  </si>
  <si>
    <t>34109513</t>
  </si>
  <si>
    <t>kabel instalační plochý jádro Cu plné izolace PVC plášť PVC 450/750V (CYKYLo) 3x1,5mm2</t>
  </si>
  <si>
    <t>-1418830534</t>
  </si>
  <si>
    <t>SVĚTLA</t>
  </si>
  <si>
    <t>Světelný okruh 1</t>
  </si>
  <si>
    <t>Světelný okruh 2</t>
  </si>
  <si>
    <t xml:space="preserve">WC </t>
  </si>
  <si>
    <t>97*1,2 'Přepočtené koeficientem množství</t>
  </si>
  <si>
    <t>217</t>
  </si>
  <si>
    <t>34109517</t>
  </si>
  <si>
    <t>kabel instalační plochý jádro Cu plné izolace PVC plášť PVC 450/750V (CYKYLo) 3x2,5mm2</t>
  </si>
  <si>
    <t>232335031</t>
  </si>
  <si>
    <t>ZÁSUVKY</t>
  </si>
  <si>
    <t>Samostatný přívod bytová stanice</t>
  </si>
  <si>
    <t>Samostatný přívod kuchyně myčka</t>
  </si>
  <si>
    <t>Samostatný přívod kuchyně 2 dvojzásuvky linka</t>
  </si>
  <si>
    <t>14*2</t>
  </si>
  <si>
    <t xml:space="preserve">Samostatný přívod  pračka šatna</t>
  </si>
  <si>
    <t>Zásuvkový obvod 1</t>
  </si>
  <si>
    <t>Zásuvkový obvod 2</t>
  </si>
  <si>
    <t>Obývací popkoj s kuchyní</t>
  </si>
  <si>
    <t>155*1,2 'Přepočtené koeficientem množství</t>
  </si>
  <si>
    <t>218</t>
  </si>
  <si>
    <t>741122031</t>
  </si>
  <si>
    <t>Montáž kabel Cu bez ukončení uložený pod omítku plný kulatý 5x1,5 až 2,5 mm2 (CYKY)</t>
  </si>
  <si>
    <t>-581497090</t>
  </si>
  <si>
    <t>Sporák</t>
  </si>
  <si>
    <t>256</t>
  </si>
  <si>
    <t>34111094</t>
  </si>
  <si>
    <t>kabel instalační jádro Cu plné izolace PVC plášť PVC 450/750V (CYKY) 5x2,5mm2</t>
  </si>
  <si>
    <t>505086378</t>
  </si>
  <si>
    <t>14*1,2 'Přepočtené koeficientem množství</t>
  </si>
  <si>
    <t>222</t>
  </si>
  <si>
    <t>741130001</t>
  </si>
  <si>
    <t>Ukončení vodič izolovaný do 2,5mm2 v rozváděči nebo na přístroji</t>
  </si>
  <si>
    <t>1018739768</t>
  </si>
  <si>
    <t>223</t>
  </si>
  <si>
    <t>741130004</t>
  </si>
  <si>
    <t>Ukončení vodič izolovaný do 6 mm2 v rozváděči nebo na přístroji</t>
  </si>
  <si>
    <t>-874748121</t>
  </si>
  <si>
    <t>224</t>
  </si>
  <si>
    <t>741130021</t>
  </si>
  <si>
    <t>Ukončení vodič izolovaný do 2,5 mm2 na svorkovnici</t>
  </si>
  <si>
    <t>1086675511</t>
  </si>
  <si>
    <t>225</t>
  </si>
  <si>
    <t>741210001</t>
  </si>
  <si>
    <t>Montáž rozvodnice oceloplechová nebo plastová běžná do 20 kg</t>
  </si>
  <si>
    <t>2068582727</t>
  </si>
  <si>
    <t>226</t>
  </si>
  <si>
    <t>35711015</t>
  </si>
  <si>
    <t>rozvodnice nástěnná, plné dveře, IP41, 24 modulárních jednotek, vč. N/pE</t>
  </si>
  <si>
    <t>2017920763</t>
  </si>
  <si>
    <t>227</t>
  </si>
  <si>
    <t>741210833</t>
  </si>
  <si>
    <t>Demontáž rozvodnic plastových na povrchu s krytím do IPx4 plochou přes 0,2 m2</t>
  </si>
  <si>
    <t>-1187245259</t>
  </si>
  <si>
    <t>228</t>
  </si>
  <si>
    <t>741213811</t>
  </si>
  <si>
    <t>Demontáž kabelu silového z rozvodnice průřezu žil do 4 mm2 bez zachování funkčnosti</t>
  </si>
  <si>
    <t>-1789324812</t>
  </si>
  <si>
    <t>229</t>
  </si>
  <si>
    <t>741240022</t>
  </si>
  <si>
    <t>Montáž příslušenství rozvoden - tabulka pro přístroje lepená</t>
  </si>
  <si>
    <t>1388929811</t>
  </si>
  <si>
    <t>230</t>
  </si>
  <si>
    <t>741310101</t>
  </si>
  <si>
    <t>Montáž vypínač (polo)zapuštěný bezšroubové připojení 1-jednopólový</t>
  </si>
  <si>
    <t>-519097432</t>
  </si>
  <si>
    <t>231</t>
  </si>
  <si>
    <t>ABB.3559A01345</t>
  </si>
  <si>
    <t>Přístroj spínače jednopólového, řazení 1, 1So</t>
  </si>
  <si>
    <t>1525794365</t>
  </si>
  <si>
    <t>232</t>
  </si>
  <si>
    <t>ABB.355301289B1</t>
  </si>
  <si>
    <t>Spínač jednopólový, řazení 1</t>
  </si>
  <si>
    <t>-534340135</t>
  </si>
  <si>
    <t>233</t>
  </si>
  <si>
    <t>ABB.3901GA00010B1</t>
  </si>
  <si>
    <t>Rámeček jednonásobný</t>
  </si>
  <si>
    <t>684591479</t>
  </si>
  <si>
    <t>234</t>
  </si>
  <si>
    <t>34539060</t>
  </si>
  <si>
    <t>rámeček dvojnásobný</t>
  </si>
  <si>
    <t>1009329359</t>
  </si>
  <si>
    <t>235</t>
  </si>
  <si>
    <t>741310122</t>
  </si>
  <si>
    <t>Montáž přepínač (polo)zapuštěný bezšroubové připojení 6-střídavý</t>
  </si>
  <si>
    <t>1415904472</t>
  </si>
  <si>
    <t>236</t>
  </si>
  <si>
    <t>ABB.355306289B1</t>
  </si>
  <si>
    <t>Přepínač střídavý, řazení 6</t>
  </si>
  <si>
    <t>-697350158</t>
  </si>
  <si>
    <t>237</t>
  </si>
  <si>
    <t>ABB.3558A06340</t>
  </si>
  <si>
    <t>Přístroj přepínače střídavého, řazení 6, 6So</t>
  </si>
  <si>
    <t>-1790026467</t>
  </si>
  <si>
    <t>238</t>
  </si>
  <si>
    <t>741310401</t>
  </si>
  <si>
    <t>Montáž spínač tří/čtyřpólový nástěnný do 16 A prostředí normální</t>
  </si>
  <si>
    <t>-469398329</t>
  </si>
  <si>
    <t>Kuchyň- sporák</t>
  </si>
  <si>
    <t>239</t>
  </si>
  <si>
    <t>10.627.428</t>
  </si>
  <si>
    <t>Kombinace S25 JEPF sporáková pod omítku</t>
  </si>
  <si>
    <t>1472681434</t>
  </si>
  <si>
    <t>240</t>
  </si>
  <si>
    <t>741311875</t>
  </si>
  <si>
    <t>Demontáž spínačů zapuštěných normálních do 10 A šroubových bez zachování funkčnosti do 4 svorek</t>
  </si>
  <si>
    <t>1752678013</t>
  </si>
  <si>
    <t>241</t>
  </si>
  <si>
    <t>741312011</t>
  </si>
  <si>
    <t>Montáž odpojovač třípólový do 500 V do 400 A bez zapojení</t>
  </si>
  <si>
    <t>833424356</t>
  </si>
  <si>
    <t>Hlavní vypínač</t>
  </si>
  <si>
    <t>242</t>
  </si>
  <si>
    <t>1000287288</t>
  </si>
  <si>
    <t>OEZ:42333 MSO-32-3N Vypínač RP</t>
  </si>
  <si>
    <t>1462188891</t>
  </si>
  <si>
    <t>278</t>
  </si>
  <si>
    <t>741313001</t>
  </si>
  <si>
    <t>Montáž zásuvka (polo)zapuštěná bezšroubové připojení 2P+PE se zapojením vodičů</t>
  </si>
  <si>
    <t>346614485</t>
  </si>
  <si>
    <t>279</t>
  </si>
  <si>
    <t>ABB.55172389H3</t>
  </si>
  <si>
    <t>Zásuvka jednonásobná, chráněná</t>
  </si>
  <si>
    <t>1822168284</t>
  </si>
  <si>
    <t>Kuchyně</t>
  </si>
  <si>
    <t>34555241</t>
  </si>
  <si>
    <t>přístroj zásuvky zápustné jednonásobné, krytka s clonkami, bezšroubové svorky</t>
  </si>
  <si>
    <t>-1126588324</t>
  </si>
  <si>
    <t>Rezerva pračka chodba</t>
  </si>
  <si>
    <t>281</t>
  </si>
  <si>
    <t>741313003</t>
  </si>
  <si>
    <t>Montáž zásuvka (polo)zapuštěná bezšroubové připojení 2x(2P+PE) dvojnásobná se zapojením vodičů</t>
  </si>
  <si>
    <t>1348788941</t>
  </si>
  <si>
    <t>282</t>
  </si>
  <si>
    <t>ABB.5513AC02357B</t>
  </si>
  <si>
    <t>Zásuvka dvojnásobná s ochr. kolíky, s clonkami, s natočenou dutinou</t>
  </si>
  <si>
    <t>1525494270</t>
  </si>
  <si>
    <t>283</t>
  </si>
  <si>
    <t>741315823</t>
  </si>
  <si>
    <t>Demontáž zásuvek domovních normálních do 16A zapuštěných šroubových bez zachování funkčnosti 2P+PE</t>
  </si>
  <si>
    <t>-102568442</t>
  </si>
  <si>
    <t>284</t>
  </si>
  <si>
    <t>741320105</t>
  </si>
  <si>
    <t>Montáž jistič jednopólový nn do 25 A ve skříni</t>
  </si>
  <si>
    <t>-686652209</t>
  </si>
  <si>
    <t>2+6</t>
  </si>
  <si>
    <t>285</t>
  </si>
  <si>
    <t>35822111</t>
  </si>
  <si>
    <t>jistič 1pólový-charakteristika B 16A</t>
  </si>
  <si>
    <t>1463730424</t>
  </si>
  <si>
    <t>286</t>
  </si>
  <si>
    <t>35822109</t>
  </si>
  <si>
    <t>jistič 1pólový-charakteristika B 10A</t>
  </si>
  <si>
    <t>-1314336076</t>
  </si>
  <si>
    <t>Světelné okruhy</t>
  </si>
  <si>
    <t>287</t>
  </si>
  <si>
    <t>741320165</t>
  </si>
  <si>
    <t>Montáž jistič třípólový nn do 25 A ve skříni</t>
  </si>
  <si>
    <t>-860651722</t>
  </si>
  <si>
    <t>sporák</t>
  </si>
  <si>
    <t>288</t>
  </si>
  <si>
    <t>35822401</t>
  </si>
  <si>
    <t>jistič 3pólový-charakteristika B 16A</t>
  </si>
  <si>
    <t>933021345</t>
  </si>
  <si>
    <t>289</t>
  </si>
  <si>
    <t>741321003</t>
  </si>
  <si>
    <t>Montáž proudových chráničů dvoupólových nn do 25 A ve skříni</t>
  </si>
  <si>
    <t>-2086417323</t>
  </si>
  <si>
    <t>290</t>
  </si>
  <si>
    <t>35889206</t>
  </si>
  <si>
    <t>chránič proudový 4pólový 25A pracovního proudu 0,03A</t>
  </si>
  <si>
    <t>2018780222</t>
  </si>
  <si>
    <t>243</t>
  </si>
  <si>
    <t>741322815</t>
  </si>
  <si>
    <t>Demontáž jistič jednopólový nn do 25 A ze skříně</t>
  </si>
  <si>
    <t>278117317</t>
  </si>
  <si>
    <t>244</t>
  </si>
  <si>
    <t>741322855</t>
  </si>
  <si>
    <t>Demontáž jistič třípólový nn do 25 A ze skříně</t>
  </si>
  <si>
    <t>462575523</t>
  </si>
  <si>
    <t>292</t>
  </si>
  <si>
    <t>741331032</t>
  </si>
  <si>
    <t>Montáž elektroměru třífázového bez zapojení vodičů</t>
  </si>
  <si>
    <t>-216133048</t>
  </si>
  <si>
    <t>293</t>
  </si>
  <si>
    <t>741336841</t>
  </si>
  <si>
    <t>Demontáž elektroměr jednofázový nebo třífázový</t>
  </si>
  <si>
    <t>189868597</t>
  </si>
  <si>
    <t>294</t>
  </si>
  <si>
    <t>741336875</t>
  </si>
  <si>
    <t>Demontáž termostatu</t>
  </si>
  <si>
    <t>1245568</t>
  </si>
  <si>
    <t>Pro UT</t>
  </si>
  <si>
    <t>295</t>
  </si>
  <si>
    <t>741370032</t>
  </si>
  <si>
    <t>Montáž svítidlo žárovkové bytové nástěnné přisazené 1 zdroj se sklem</t>
  </si>
  <si>
    <t>-732120872</t>
  </si>
  <si>
    <t>Koupelna,kuchyně</t>
  </si>
  <si>
    <t>1+2</t>
  </si>
  <si>
    <t>296</t>
  </si>
  <si>
    <t>8500011384</t>
  </si>
  <si>
    <t xml:space="preserve">Svítidlo LED  IP44 15W-NW 15 W</t>
  </si>
  <si>
    <t>-1601761228</t>
  </si>
  <si>
    <t>Koupelna nad zrcadlem</t>
  </si>
  <si>
    <t>299</t>
  </si>
  <si>
    <t>741370912</t>
  </si>
  <si>
    <t>Výměna objímek žárovkových keramických E 27</t>
  </si>
  <si>
    <t>1062955128</t>
  </si>
  <si>
    <t>300</t>
  </si>
  <si>
    <t>34513187</t>
  </si>
  <si>
    <t>objímka žárovky E27 svorcová 13x1 keramická 1332-857 s kovovým kroužkem</t>
  </si>
  <si>
    <t>-1536962620</t>
  </si>
  <si>
    <t>298</t>
  </si>
  <si>
    <t>34711210</t>
  </si>
  <si>
    <t xml:space="preserve">žárovka čirá E27/42W </t>
  </si>
  <si>
    <t>1335072692</t>
  </si>
  <si>
    <t>311</t>
  </si>
  <si>
    <t>741371841</t>
  </si>
  <si>
    <t>Demontáž svítidla interiérového se standardní paticí nebo int. zdrojem LED přisazeného stropního do 0,09 m2 bez zachování funkčnosti</t>
  </si>
  <si>
    <t>-306609125</t>
  </si>
  <si>
    <t>301</t>
  </si>
  <si>
    <t>741371861</t>
  </si>
  <si>
    <t>Demontáž svítidla interiérového se standardní paticí zavěšeného do 0,09 m2 bez zachování funkčnosti</t>
  </si>
  <si>
    <t>1744382852</t>
  </si>
  <si>
    <t>302</t>
  </si>
  <si>
    <t>741371844</t>
  </si>
  <si>
    <t>Demontáž svítidla interiérového se standardní paticí nebo int. zdrojem LED přisazeného nástěnného do 0,09 m2 bez zachování funkčnosti</t>
  </si>
  <si>
    <t>-796346061</t>
  </si>
  <si>
    <t>303</t>
  </si>
  <si>
    <t>741410071</t>
  </si>
  <si>
    <t>Montáž pospojování ochranné konstrukce ostatní vodičem do 16 mm2 uloženým volně nebo pod omítku</t>
  </si>
  <si>
    <t>-1355150304</t>
  </si>
  <si>
    <t xml:space="preserve">ochranné pospojování </t>
  </si>
  <si>
    <t>304</t>
  </si>
  <si>
    <t>34140844</t>
  </si>
  <si>
    <t>vodič propojovací jádro Cu lanované izolace PVC 450/750V (H07V-R) 1x6mm2</t>
  </si>
  <si>
    <t>155756535</t>
  </si>
  <si>
    <t>305</t>
  </si>
  <si>
    <t>741420021</t>
  </si>
  <si>
    <t>Montáž svorka hromosvodná se 2 šrouby</t>
  </si>
  <si>
    <t>-1027203886</t>
  </si>
  <si>
    <t>306</t>
  </si>
  <si>
    <t>35441895</t>
  </si>
  <si>
    <t>svorka připojovací k připojení kovových částí</t>
  </si>
  <si>
    <t>-516295135</t>
  </si>
  <si>
    <t>koupelna, kuchyně</t>
  </si>
  <si>
    <t>307</t>
  </si>
  <si>
    <t>741810001</t>
  </si>
  <si>
    <t>Celková prohlídka elektrického rozvodu a zařízení do 100 000,- Kč</t>
  </si>
  <si>
    <t>-1479059180</t>
  </si>
  <si>
    <t>308</t>
  </si>
  <si>
    <t>998741101</t>
  </si>
  <si>
    <t>Přesun hmot tonážní pro silnoproud v objektech v do 6 m</t>
  </si>
  <si>
    <t>-649272123</t>
  </si>
  <si>
    <t>309</t>
  </si>
  <si>
    <t>998741181</t>
  </si>
  <si>
    <t>Příplatek k přesunu hmot tonážní 741 prováděný bez použití mechanizace</t>
  </si>
  <si>
    <t>1173480249</t>
  </si>
  <si>
    <t>310</t>
  </si>
  <si>
    <t>998741192</t>
  </si>
  <si>
    <t>Příplatek k přesunu hmot tonážní 741 za zvětšený přesun do 100 m</t>
  </si>
  <si>
    <t>-892021179</t>
  </si>
  <si>
    <t>742</t>
  </si>
  <si>
    <t>Elektroinstalace - slaboproud</t>
  </si>
  <si>
    <t>312</t>
  </si>
  <si>
    <t>742110002</t>
  </si>
  <si>
    <t>Montáž trubek pro slaboproud plastových ohebných uložených pod omítku</t>
  </si>
  <si>
    <t>803697625</t>
  </si>
  <si>
    <t>313</t>
  </si>
  <si>
    <t>34571150</t>
  </si>
  <si>
    <t>trubka elektroinstalační ohebná z PH, D 13,5/18,7mm</t>
  </si>
  <si>
    <t>-276633783</t>
  </si>
  <si>
    <t>70*1,05 'Přepočtené koeficientem množství</t>
  </si>
  <si>
    <t>314</t>
  </si>
  <si>
    <t>742110506</t>
  </si>
  <si>
    <t>Montáž krabic pro slaboproud zapuštěných plastových odbočných univerzálních s víčkem</t>
  </si>
  <si>
    <t>-716173923</t>
  </si>
  <si>
    <t>315</t>
  </si>
  <si>
    <t>34571457</t>
  </si>
  <si>
    <t>krabice pod omítku PVC odbočná kruhová D 70mm s víčkem</t>
  </si>
  <si>
    <t>-1729699338</t>
  </si>
  <si>
    <t>316</t>
  </si>
  <si>
    <t>-706129252</t>
  </si>
  <si>
    <t>317</t>
  </si>
  <si>
    <t>35711006</t>
  </si>
  <si>
    <t>rozvodnice zapuštěná, plné dveře, IP41, 12 modulárních jednotek, vč. N/pE</t>
  </si>
  <si>
    <t>1309016737</t>
  </si>
  <si>
    <t>318</t>
  </si>
  <si>
    <t>742121001</t>
  </si>
  <si>
    <t>Montáž kabelů sdělovacích pro vnitřní rozvody do 15 žil</t>
  </si>
  <si>
    <t>-1056908346</t>
  </si>
  <si>
    <t>319</t>
  </si>
  <si>
    <t>34121301</t>
  </si>
  <si>
    <t>kabel koaxiální, jádro CU, izolace PVC, bílý, impedance 75 Ohm, pr. 7,05mm</t>
  </si>
  <si>
    <t>-972342293</t>
  </si>
  <si>
    <t>35*1,1</t>
  </si>
  <si>
    <t>320</t>
  </si>
  <si>
    <t>742124003</t>
  </si>
  <si>
    <t>Montáž kabelů datových FTP, UTP, STP pro vnitřní rozvody pevně</t>
  </si>
  <si>
    <t>-1582650657</t>
  </si>
  <si>
    <t>321</t>
  </si>
  <si>
    <t>34121269</t>
  </si>
  <si>
    <t>kabel datový celkově stíněný Al fólií jádro Cu plné plášť PVC (F/UTP) kategorie 6</t>
  </si>
  <si>
    <t>1582888357</t>
  </si>
  <si>
    <t>70*1,2 'Přepočtené koeficientem množství</t>
  </si>
  <si>
    <t>322</t>
  </si>
  <si>
    <t>742310006</t>
  </si>
  <si>
    <t>Montáž domácího nástěnného audio/video telefonu</t>
  </si>
  <si>
    <t>488436123</t>
  </si>
  <si>
    <t>324</t>
  </si>
  <si>
    <t>38226805</t>
  </si>
  <si>
    <t>domovní telefon s ovládáním elektrického zámku</t>
  </si>
  <si>
    <t>1353671759</t>
  </si>
  <si>
    <t>323</t>
  </si>
  <si>
    <t>742310806</t>
  </si>
  <si>
    <t>Demontáž domácího nástěnného audio/video telefonu</t>
  </si>
  <si>
    <t>374492331</t>
  </si>
  <si>
    <t>325</t>
  </si>
  <si>
    <t>742330044</t>
  </si>
  <si>
    <t>Montáž datové zásuvky 1 až 6 pozic</t>
  </si>
  <si>
    <t>-1188398195</t>
  </si>
  <si>
    <t>326</t>
  </si>
  <si>
    <t>37451183</t>
  </si>
  <si>
    <t>modul zásuvkový 1xRJ45 osazený 22,5x45mm se záclonkou úhlový UTP Cat6</t>
  </si>
  <si>
    <t>2140763366</t>
  </si>
  <si>
    <t>327</t>
  </si>
  <si>
    <t>34539100</t>
  </si>
  <si>
    <t>rámeček datové zásuvky pro 2 moduly 22,5x45mm</t>
  </si>
  <si>
    <t>54200177</t>
  </si>
  <si>
    <t>328</t>
  </si>
  <si>
    <t>742420121</t>
  </si>
  <si>
    <t>Montáž televizní zásuvky koncové nebo průběžné</t>
  </si>
  <si>
    <t>2098076639</t>
  </si>
  <si>
    <t>329</t>
  </si>
  <si>
    <t>ABB.5011AW0303C</t>
  </si>
  <si>
    <t>Zásuvka TV+R koncová,nástěnná</t>
  </si>
  <si>
    <t>-1558512503</t>
  </si>
  <si>
    <t>330</t>
  </si>
  <si>
    <t>11.002.117</t>
  </si>
  <si>
    <t>Rozbočovač EU2242P</t>
  </si>
  <si>
    <t>KS</t>
  </si>
  <si>
    <t>-1911192053</t>
  </si>
  <si>
    <t>331</t>
  </si>
  <si>
    <t>998742101</t>
  </si>
  <si>
    <t>Přesun hmot tonážní pro slaboproud v objektech v do 6 m</t>
  </si>
  <si>
    <t>-399495735</t>
  </si>
  <si>
    <t>332</t>
  </si>
  <si>
    <t>998742181</t>
  </si>
  <si>
    <t>Příplatek k přesunu hmot tonážní 742 prováděný bez použití mechanizace</t>
  </si>
  <si>
    <t>-358947831</t>
  </si>
  <si>
    <t>333</t>
  </si>
  <si>
    <t>998742192</t>
  </si>
  <si>
    <t>Příplatek k přesunu hmot tonážní 742 za zvětšený přesun do 100 m</t>
  </si>
  <si>
    <t>-754295502</t>
  </si>
  <si>
    <t>762</t>
  </si>
  <si>
    <t>Konstrukce tesařské</t>
  </si>
  <si>
    <t>334</t>
  </si>
  <si>
    <t>762511827</t>
  </si>
  <si>
    <t>Demontáž kce podkladové z desek dřevoštěpkových tl přes 15 mm na pero a drážku lepených</t>
  </si>
  <si>
    <t>-1889607073</t>
  </si>
  <si>
    <t>335</t>
  </si>
  <si>
    <t>762511296</t>
  </si>
  <si>
    <t>Podlahové kce podkladové dvouvrstvé z desek OSB tl 2x18 mm broušených na pero a drážku šroubovaných</t>
  </si>
  <si>
    <t>-1980622171</t>
  </si>
  <si>
    <t>336</t>
  </si>
  <si>
    <t>762522811</t>
  </si>
  <si>
    <t>Demontáž podlah s polštáři z prken tloušťky do 32 mm</t>
  </si>
  <si>
    <t>1232154644</t>
  </si>
  <si>
    <t>337</t>
  </si>
  <si>
    <t>998762101</t>
  </si>
  <si>
    <t>Přesun hmot tonážní pro kce tesařské v objektech v do 6 m</t>
  </si>
  <si>
    <t>-607610114</t>
  </si>
  <si>
    <t>338</t>
  </si>
  <si>
    <t>998762181</t>
  </si>
  <si>
    <t>Příplatek k přesunu hmot tonážní 762 prováděný bez použití mechanizace</t>
  </si>
  <si>
    <t>-310411302</t>
  </si>
  <si>
    <t>339</t>
  </si>
  <si>
    <t>998762194</t>
  </si>
  <si>
    <t>Příplatek k přesunu hmot tonážní 762 za zvětšený přesun do 1000 m</t>
  </si>
  <si>
    <t>1049213847</t>
  </si>
  <si>
    <t>763</t>
  </si>
  <si>
    <t>Konstrukce suché výstavby</t>
  </si>
  <si>
    <t>356</t>
  </si>
  <si>
    <t>763131451</t>
  </si>
  <si>
    <t>SDK podhled deska 1xH2 12,5 bez izolace dvouvrstvá spodní kce profil CD+UD</t>
  </si>
  <si>
    <t>1016305152</t>
  </si>
  <si>
    <t>357</t>
  </si>
  <si>
    <t>763131714</t>
  </si>
  <si>
    <t>SDK podhled základní penetrační nátěr</t>
  </si>
  <si>
    <t>2016075716</t>
  </si>
  <si>
    <t>8,588+4,2+3,25</t>
  </si>
  <si>
    <t>358</t>
  </si>
  <si>
    <t>763131761</t>
  </si>
  <si>
    <t>Příplatek k SDK podhledu za plochu do 3 m2 jednotlivě</t>
  </si>
  <si>
    <t>1569028064</t>
  </si>
  <si>
    <t>1,015</t>
  </si>
  <si>
    <t>354</t>
  </si>
  <si>
    <t>763131821</t>
  </si>
  <si>
    <t>Demontáž SDK podhledu s dvouvrstvou nosnou kcí z ocelových profilů opláštění jednoduché</t>
  </si>
  <si>
    <t>146316852</t>
  </si>
  <si>
    <t>346</t>
  </si>
  <si>
    <t>763164641</t>
  </si>
  <si>
    <t>SDK obklad kcí tvaru U š do 1,2 m desky 1xH2 12,5</t>
  </si>
  <si>
    <t>-96197379</t>
  </si>
  <si>
    <t xml:space="preserve">Stoupačka vedle bytové stanice </t>
  </si>
  <si>
    <t>3,2</t>
  </si>
  <si>
    <t>353</t>
  </si>
  <si>
    <t>763164661</t>
  </si>
  <si>
    <t>SDK obklad kcí tvaru U š přes 1,2 m desky 1xH2 12,5</t>
  </si>
  <si>
    <t>-502436610</t>
  </si>
  <si>
    <t>Bytová stanice a u vany</t>
  </si>
  <si>
    <t>3,2+1</t>
  </si>
  <si>
    <t>347</t>
  </si>
  <si>
    <t>763172322</t>
  </si>
  <si>
    <t>Montáž dvířek revizních jednoplášťových SDK kcí vel. 300x300 mm pro příčky a předsazené stěny</t>
  </si>
  <si>
    <t>1668438133</t>
  </si>
  <si>
    <t>Stoupačka vedle bytové stanice</t>
  </si>
  <si>
    <t>348</t>
  </si>
  <si>
    <t>59030711</t>
  </si>
  <si>
    <t>dvířka revizní jednokřídlá s automatickým zámkem 300x300mm</t>
  </si>
  <si>
    <t>959820809</t>
  </si>
  <si>
    <t>355</t>
  </si>
  <si>
    <t>763172352</t>
  </si>
  <si>
    <t>Montáž dvířek revizních jednoplášťových SDK kcí vel. 300 x 300 mm pro podhledy</t>
  </si>
  <si>
    <t>1620234720</t>
  </si>
  <si>
    <t>352</t>
  </si>
  <si>
    <t>763221811</t>
  </si>
  <si>
    <t>Demontáž sádrovláknité předsazené/šachtové stěny s jednoduchou nosnou kcí opláštění jednoduché</t>
  </si>
  <si>
    <t>673173585</t>
  </si>
  <si>
    <t>Koupelna obklad rozvodů</t>
  </si>
  <si>
    <t>349</t>
  </si>
  <si>
    <t>998763301</t>
  </si>
  <si>
    <t>Přesun hmot tonážní pro sádrokartonové konstrukce v objektech v do 6 m</t>
  </si>
  <si>
    <t>-2018516216</t>
  </si>
  <si>
    <t>350</t>
  </si>
  <si>
    <t>998763381</t>
  </si>
  <si>
    <t>Příplatek k přesunu hmot tonážní 763 SDK prováděný bez použití mechanizace</t>
  </si>
  <si>
    <t>-1864027334</t>
  </si>
  <si>
    <t>351</t>
  </si>
  <si>
    <t>998763391</t>
  </si>
  <si>
    <t>Příplatek k přesunu hmot tonážní 763 SDK za zvětšený přesun do 100 m</t>
  </si>
  <si>
    <t>-943382277</t>
  </si>
  <si>
    <t>766</t>
  </si>
  <si>
    <t>Konstrukce truhlářské</t>
  </si>
  <si>
    <t>384</t>
  </si>
  <si>
    <t>766-1</t>
  </si>
  <si>
    <t>Vyčištění dveřního kování</t>
  </si>
  <si>
    <t>1774188582</t>
  </si>
  <si>
    <t>375</t>
  </si>
  <si>
    <t>766411821</t>
  </si>
  <si>
    <t>Demontáž truhlářského obložení stěn z palubek</t>
  </si>
  <si>
    <t>-846539013</t>
  </si>
  <si>
    <t>376</t>
  </si>
  <si>
    <t>766421811</t>
  </si>
  <si>
    <t>Demontáž truhlářského obložení podhledů z panelů plochy do 1,5 m2</t>
  </si>
  <si>
    <t>1178640391</t>
  </si>
  <si>
    <t>Chodba úložný prostor</t>
  </si>
  <si>
    <t>2,1</t>
  </si>
  <si>
    <t>360</t>
  </si>
  <si>
    <t>766491851</t>
  </si>
  <si>
    <t>Demontáž prahů dveří jednokřídlových</t>
  </si>
  <si>
    <t>-1182832942</t>
  </si>
  <si>
    <t>372</t>
  </si>
  <si>
    <t>766491853</t>
  </si>
  <si>
    <t>Demontáž prahů dveří dvoukřídlových</t>
  </si>
  <si>
    <t>-1555864864</t>
  </si>
  <si>
    <t>361</t>
  </si>
  <si>
    <t>766660729</t>
  </si>
  <si>
    <t>Montáž dveřního interiérového kování - štítku s klikou</t>
  </si>
  <si>
    <t>-1698546134</t>
  </si>
  <si>
    <t>Z dveří mezi ložnicí a pokojem se použije kování na dveře mezi ložnicí a chodbou</t>
  </si>
  <si>
    <t>362</t>
  </si>
  <si>
    <t>766661849</t>
  </si>
  <si>
    <t>Demontáž interiérového štítku s klikou k opětovnému použití</t>
  </si>
  <si>
    <t>-676808608</t>
  </si>
  <si>
    <t>363</t>
  </si>
  <si>
    <t>766691914</t>
  </si>
  <si>
    <t>Vyvěšení nebo zavěšení dřevěných křídel dveří pl do 2 m2</t>
  </si>
  <si>
    <t>-1631418929</t>
  </si>
  <si>
    <t xml:space="preserve">Dveře  do koupelny z kuchyně původní</t>
  </si>
  <si>
    <t>0,7*2,164</t>
  </si>
  <si>
    <t>Dveře z pokoje do ložnice původní</t>
  </si>
  <si>
    <t>364</t>
  </si>
  <si>
    <t>766691931</t>
  </si>
  <si>
    <t>Seřízení dřevěného okenního nebo dveřního otvíracího a sklápěcího křídla</t>
  </si>
  <si>
    <t>-309588376</t>
  </si>
  <si>
    <t>Okna</t>
  </si>
  <si>
    <t>1+1+2+3+2</t>
  </si>
  <si>
    <t>Dveře</t>
  </si>
  <si>
    <t>365</t>
  </si>
  <si>
    <t>766695213</t>
  </si>
  <si>
    <t>Montáž truhlářských prahů dveří jednokřídlových š přes 10 cm</t>
  </si>
  <si>
    <t>-1120672866</t>
  </si>
  <si>
    <t>366</t>
  </si>
  <si>
    <t>61187381</t>
  </si>
  <si>
    <t>práh dveřní dřevěný bukový tl 20mm dl 720mm š 150mm</t>
  </si>
  <si>
    <t>-1569682370</t>
  </si>
  <si>
    <t>367</t>
  </si>
  <si>
    <t>61187421</t>
  </si>
  <si>
    <t>práh dveřní dřevěný bukový tl 20mm dl 920mm š 150mm</t>
  </si>
  <si>
    <t>-1060538384</t>
  </si>
  <si>
    <t>373</t>
  </si>
  <si>
    <t>766695233</t>
  </si>
  <si>
    <t>Montáž truhlářských prahů dveří dvoukřídlových š přes 10 cm</t>
  </si>
  <si>
    <t>-564398532</t>
  </si>
  <si>
    <t>374</t>
  </si>
  <si>
    <t>61187221</t>
  </si>
  <si>
    <t>práh dveřní dřevěný dubový tl 20mm dl 1270mm š 150mm</t>
  </si>
  <si>
    <t>3401367</t>
  </si>
  <si>
    <t>369</t>
  </si>
  <si>
    <t>998766101</t>
  </si>
  <si>
    <t>Přesun hmot tonážní pro kce truhlářské v objektech v do 6 m</t>
  </si>
  <si>
    <t>460052637</t>
  </si>
  <si>
    <t>370</t>
  </si>
  <si>
    <t>998766181</t>
  </si>
  <si>
    <t>Příplatek k přesunu hmot tonážní 766 prováděný bez použití mechanizace</t>
  </si>
  <si>
    <t>1873603640</t>
  </si>
  <si>
    <t>371</t>
  </si>
  <si>
    <t>998766192</t>
  </si>
  <si>
    <t>Příplatek k přesunu hmot tonážní 766 za zvětšený přesun do 100 m</t>
  </si>
  <si>
    <t>459247716</t>
  </si>
  <si>
    <t>767</t>
  </si>
  <si>
    <t>Konstrukce zámečnické</t>
  </si>
  <si>
    <t>378</t>
  </si>
  <si>
    <t>767646411</t>
  </si>
  <si>
    <t>Montáž revizních dveří a dvířek jednokřídlových s rámem plochy do 0,5 m2</t>
  </si>
  <si>
    <t>1417721783</t>
  </si>
  <si>
    <t>WC vodoměry</t>
  </si>
  <si>
    <t>379</t>
  </si>
  <si>
    <t>55347200</t>
  </si>
  <si>
    <t>dvířka vanová nerezová 300x300mm</t>
  </si>
  <si>
    <t>1782921812</t>
  </si>
  <si>
    <t>380</t>
  </si>
  <si>
    <t>767996801</t>
  </si>
  <si>
    <t>Demontáž atypických zámečnických konstrukcí rozebráním hm jednotlivých dílů do 50 kg</t>
  </si>
  <si>
    <t>kg</t>
  </si>
  <si>
    <t>-1970523878</t>
  </si>
  <si>
    <t>Garnyž</t>
  </si>
  <si>
    <t>381</t>
  </si>
  <si>
    <t>998767101</t>
  </si>
  <si>
    <t>Přesun hmot tonážní pro zámečnické konstrukce v objektech v do 6 m</t>
  </si>
  <si>
    <t>1842807330</t>
  </si>
  <si>
    <t>382</t>
  </si>
  <si>
    <t>998767181</t>
  </si>
  <si>
    <t>Příplatek k přesunu hmot tonážní 767 prováděný bez použití mechanizace</t>
  </si>
  <si>
    <t>648272494</t>
  </si>
  <si>
    <t>383</t>
  </si>
  <si>
    <t>998767192</t>
  </si>
  <si>
    <t>Příplatek k přesunu hmot tonážní 767 za zvětšený přesun do 100 m</t>
  </si>
  <si>
    <t>-1924757097</t>
  </si>
  <si>
    <t>771</t>
  </si>
  <si>
    <t>Podlahy z dlaždic</t>
  </si>
  <si>
    <t>385</t>
  </si>
  <si>
    <t>771111011</t>
  </si>
  <si>
    <t>Vysátí podkladu před pokládkou dlažby</t>
  </si>
  <si>
    <t>-720549847</t>
  </si>
  <si>
    <t>386</t>
  </si>
  <si>
    <t>771121011</t>
  </si>
  <si>
    <t>Nátěr penetrační na podlahu</t>
  </si>
  <si>
    <t>-331849110</t>
  </si>
  <si>
    <t>387</t>
  </si>
  <si>
    <t>771151012</t>
  </si>
  <si>
    <t>Samonivelační stěrka podlah pevnosti 20 MPa tl přes 3 do 5 mm</t>
  </si>
  <si>
    <t>1620652816</t>
  </si>
  <si>
    <t>389</t>
  </si>
  <si>
    <t>771576114</t>
  </si>
  <si>
    <t>Montáž podlah keramických velkoformátových hladkých lepených flexi rychletuhnoucím lepidlem přes 4 do 6 ks/m2</t>
  </si>
  <si>
    <t>-616517609</t>
  </si>
  <si>
    <t>390</t>
  </si>
  <si>
    <t>59761420</t>
  </si>
  <si>
    <t>dlažba rektifikovaná keramická slinutá protiskluzná do interiéru i exteriéru pro vysoké mechanické namáhání přes 4 do 6ks/m2</t>
  </si>
  <si>
    <t>-569432312</t>
  </si>
  <si>
    <t>Dlažba</t>
  </si>
  <si>
    <t>7,468*1,4</t>
  </si>
  <si>
    <t>391</t>
  </si>
  <si>
    <t>771577141</t>
  </si>
  <si>
    <t>Příplatek k montáži podlah keramických lepených disperzním lepidlem za plochu do 5 m2</t>
  </si>
  <si>
    <t>2014976818</t>
  </si>
  <si>
    <t>392</t>
  </si>
  <si>
    <t>771591115</t>
  </si>
  <si>
    <t>Podlahy spárování silikonem</t>
  </si>
  <si>
    <t>-382918727</t>
  </si>
  <si>
    <t xml:space="preserve">Styk podlaha - obklad </t>
  </si>
  <si>
    <t>1,14*2+0,98*2</t>
  </si>
  <si>
    <t>2,108*2+3,50*2+0,15*4</t>
  </si>
  <si>
    <t>393</t>
  </si>
  <si>
    <t>771591121</t>
  </si>
  <si>
    <t>Podlahy separační provazec do pružných spar průměru 4 mm</t>
  </si>
  <si>
    <t>281386361</t>
  </si>
  <si>
    <t>394</t>
  </si>
  <si>
    <t>771591251</t>
  </si>
  <si>
    <t>Izolace těsnící manžetou pro prostupy potrubí</t>
  </si>
  <si>
    <t>-1278143223</t>
  </si>
  <si>
    <t>Odpad sprchy</t>
  </si>
  <si>
    <t>odpad vany</t>
  </si>
  <si>
    <t>395</t>
  </si>
  <si>
    <t>771592011</t>
  </si>
  <si>
    <t>Čištění vnitřních ploch podlah nebo schodišť po položení dlažby chemickými prostředky</t>
  </si>
  <si>
    <t>1492926161</t>
  </si>
  <si>
    <t>396</t>
  </si>
  <si>
    <t>998771102</t>
  </si>
  <si>
    <t>Přesun hmot tonážní pro podlahy z dlaždic v objektech v přes 6 do 12 m</t>
  </si>
  <si>
    <t>2096148958</t>
  </si>
  <si>
    <t>397</t>
  </si>
  <si>
    <t>998771181</t>
  </si>
  <si>
    <t>Příplatek k přesunu hmot tonážní 771 prováděný bez použití mechanizace</t>
  </si>
  <si>
    <t>-749952070</t>
  </si>
  <si>
    <t>398</t>
  </si>
  <si>
    <t>998771193</t>
  </si>
  <si>
    <t>Příplatek k přesunu hmot tonážní 771 za zvětšený přesun do 500 m</t>
  </si>
  <si>
    <t>1966139579</t>
  </si>
  <si>
    <t>775</t>
  </si>
  <si>
    <t>Podlahy skládané</t>
  </si>
  <si>
    <t>399</t>
  </si>
  <si>
    <t>775411810</t>
  </si>
  <si>
    <t>Demontáž soklíků nebo lišt dřevěných přibíjených do suti</t>
  </si>
  <si>
    <t>-1127550712</t>
  </si>
  <si>
    <t>6,913*2+3,614*2+0,319*2-0,897-0,902</t>
  </si>
  <si>
    <t>5,125*2+3,030*2+2*0,319+2*0,452-0,853</t>
  </si>
  <si>
    <t>400</t>
  </si>
  <si>
    <t>775413401</t>
  </si>
  <si>
    <t>Montáž podlahové lišty obvodové lepené</t>
  </si>
  <si>
    <t>998921047</t>
  </si>
  <si>
    <t>Soklíky PVC podlah a vlysové</t>
  </si>
  <si>
    <t>2,262*2,774*2-0,861-1,148-0,7-0,695-0,902</t>
  </si>
  <si>
    <t>1,5*2+1,278*2-1,148+0,15*2</t>
  </si>
  <si>
    <t>401</t>
  </si>
  <si>
    <t>61418155</t>
  </si>
  <si>
    <t>lišta soklová dřevěná š 15.0 mm, h 60.0 mm</t>
  </si>
  <si>
    <t>968050146</t>
  </si>
  <si>
    <t>49,844*1,08 'Přepočtené koeficientem množství</t>
  </si>
  <si>
    <t>406</t>
  </si>
  <si>
    <t>775510952</t>
  </si>
  <si>
    <t>Doplnění podlah vlysových, tl do 22 mm pl přes 0,25 do 1 m2</t>
  </si>
  <si>
    <t>1500378037</t>
  </si>
  <si>
    <t>407</t>
  </si>
  <si>
    <t>61192520</t>
  </si>
  <si>
    <t>vlysy parketové š 60mm nad dl 300mm I třída dub</t>
  </si>
  <si>
    <t>-1703853803</t>
  </si>
  <si>
    <t>2*1,1 'Přepočtené koeficientem množství</t>
  </si>
  <si>
    <t>402</t>
  </si>
  <si>
    <t>775511820</t>
  </si>
  <si>
    <t>Demontáž podlah vlysových lepených bez lišt do suti</t>
  </si>
  <si>
    <t>1907287582</t>
  </si>
  <si>
    <t>408</t>
  </si>
  <si>
    <t>775591919</t>
  </si>
  <si>
    <t>Oprava podlah dřevěných - broušení celkové včetně tmelení</t>
  </si>
  <si>
    <t>-1256277004</t>
  </si>
  <si>
    <t>409</t>
  </si>
  <si>
    <t>775591920</t>
  </si>
  <si>
    <t>Oprava podlah dřevěných - vysátí povrchu</t>
  </si>
  <si>
    <t>-2138212134</t>
  </si>
  <si>
    <t>410</t>
  </si>
  <si>
    <t>775591921</t>
  </si>
  <si>
    <t>Oprava podlah dřevěných - základní lak</t>
  </si>
  <si>
    <t>465669252</t>
  </si>
  <si>
    <t>411</t>
  </si>
  <si>
    <t>775591922</t>
  </si>
  <si>
    <t>Oprava podlah dřevěných - vrchní lak pro běžnou zátěž</t>
  </si>
  <si>
    <t>707656347</t>
  </si>
  <si>
    <t>412</t>
  </si>
  <si>
    <t>775591926</t>
  </si>
  <si>
    <t>Oprava podlah dřevěných - mezibroušení mezi vrstvami laku</t>
  </si>
  <si>
    <t>1758595778</t>
  </si>
  <si>
    <t>403</t>
  </si>
  <si>
    <t>998775102</t>
  </si>
  <si>
    <t>Přesun hmot tonážní pro podlahy dřevěné v objektech v přes 6 do 12 m</t>
  </si>
  <si>
    <t>1951522680</t>
  </si>
  <si>
    <t>404</t>
  </si>
  <si>
    <t>998775181</t>
  </si>
  <si>
    <t>Příplatek k přesunu hmot tonážní 775 prováděný bez použití mechanizace</t>
  </si>
  <si>
    <t>-374951975</t>
  </si>
  <si>
    <t>405</t>
  </si>
  <si>
    <t>998775192</t>
  </si>
  <si>
    <t>Příplatek k přesunu hmot tonážní 775 za zvětšený přesun do 100 m</t>
  </si>
  <si>
    <t>-574540408</t>
  </si>
  <si>
    <t>776</t>
  </si>
  <si>
    <t>Podlahy povlakové</t>
  </si>
  <si>
    <t>413</t>
  </si>
  <si>
    <t>776111115</t>
  </si>
  <si>
    <t>Broušení podkladu povlakových podlah před litím stěrky</t>
  </si>
  <si>
    <t>-1865230981</t>
  </si>
  <si>
    <t>414</t>
  </si>
  <si>
    <t>776111116</t>
  </si>
  <si>
    <t>Odstranění zbytků lepidla z podkladu povlakových podlah broušením</t>
  </si>
  <si>
    <t>-1124090481</t>
  </si>
  <si>
    <t>415</t>
  </si>
  <si>
    <t>776111311</t>
  </si>
  <si>
    <t>Vysátí podkladu povlakových podlah</t>
  </si>
  <si>
    <t>-917816972</t>
  </si>
  <si>
    <t>416</t>
  </si>
  <si>
    <t>776121321</t>
  </si>
  <si>
    <t>Neředěná penetrace savého podkladu povlakových podlah</t>
  </si>
  <si>
    <t>-1759578132</t>
  </si>
  <si>
    <t>417</t>
  </si>
  <si>
    <t>776141121</t>
  </si>
  <si>
    <t>Vyrovnání podkladu povlakových podlah stěrkou pevnosti 30 MPa tl do 3 mm</t>
  </si>
  <si>
    <t>-1066171640</t>
  </si>
  <si>
    <t>418</t>
  </si>
  <si>
    <t>776201811</t>
  </si>
  <si>
    <t>Demontáž lepených povlakových podlah bez podložky ručně</t>
  </si>
  <si>
    <t>-1353231266</t>
  </si>
  <si>
    <t>419</t>
  </si>
  <si>
    <t>776231111</t>
  </si>
  <si>
    <t>Lepení lamel a čtverců z vinylu standardním lepidlem</t>
  </si>
  <si>
    <t>1144582669</t>
  </si>
  <si>
    <t>420</t>
  </si>
  <si>
    <t>28411052</t>
  </si>
  <si>
    <t>dílce vinylové tl 3,0mm, nášlapná vrstva 0,70mm, úprava PUR, třída zátěže 23/34/43, otlak 0,05mm, R10, třída otěru T, hořlavost Bfl S1, bez ftalátů</t>
  </si>
  <si>
    <t>1959446573</t>
  </si>
  <si>
    <t>33,326*1,1 'Přepočtené koeficientem množství</t>
  </si>
  <si>
    <t>422</t>
  </si>
  <si>
    <t>776991111</t>
  </si>
  <si>
    <t>Spárování silikonem</t>
  </si>
  <si>
    <t>1113486932</t>
  </si>
  <si>
    <t>5,125*2+3,030*2+2*0,319+2*0,452-0,897</t>
  </si>
  <si>
    <t>423</t>
  </si>
  <si>
    <t>998776101</t>
  </si>
  <si>
    <t>Přesun hmot tonážní pro podlahy povlakové v objektech v do 6 m</t>
  </si>
  <si>
    <t>783375776</t>
  </si>
  <si>
    <t>424</t>
  </si>
  <si>
    <t>998776181</t>
  </si>
  <si>
    <t>Příplatek k přesunu hmot tonážní 776 prováděný bez použití mechanizace</t>
  </si>
  <si>
    <t>-1645736408</t>
  </si>
  <si>
    <t>425</t>
  </si>
  <si>
    <t>998776192</t>
  </si>
  <si>
    <t>Příplatek k přesunu hmot tonážní 776 za zvětšený přesun do 100 m</t>
  </si>
  <si>
    <t>1305001633</t>
  </si>
  <si>
    <t>781</t>
  </si>
  <si>
    <t>Dokončovací práce - obklady</t>
  </si>
  <si>
    <t>426</t>
  </si>
  <si>
    <t>781111011</t>
  </si>
  <si>
    <t>Ometení (oprášení) stěny při přípravě podkladu</t>
  </si>
  <si>
    <t>-1127809869</t>
  </si>
  <si>
    <t>427</t>
  </si>
  <si>
    <t>781121011</t>
  </si>
  <si>
    <t>Nátěr penetrační na stěnu</t>
  </si>
  <si>
    <t>508681558</t>
  </si>
  <si>
    <t>428</t>
  </si>
  <si>
    <t>781131251</t>
  </si>
  <si>
    <t>Izolace pod obklad těsnící manžetou pro prostupy potrubí</t>
  </si>
  <si>
    <t>-2124705995</t>
  </si>
  <si>
    <t>Koupelna baterie sprcha</t>
  </si>
  <si>
    <t>Koupelna baterie vana</t>
  </si>
  <si>
    <t>430</t>
  </si>
  <si>
    <t>781474164</t>
  </si>
  <si>
    <t>Montáž obkladů vnitřních keramických velkoformátových z dekorů přes 4 do 6 ks/m2 lepených flexibilním lepidlem</t>
  </si>
  <si>
    <t>-1331857731</t>
  </si>
  <si>
    <t>431</t>
  </si>
  <si>
    <t>59761065</t>
  </si>
  <si>
    <t>obklad keramický rektifikovaný 300x600x10 mm</t>
  </si>
  <si>
    <t>-2024276650</t>
  </si>
  <si>
    <t>28,705</t>
  </si>
  <si>
    <t>Ztratné navíc</t>
  </si>
  <si>
    <t>31,705*1,15 'Přepočtené koeficientem množství</t>
  </si>
  <si>
    <t>432</t>
  </si>
  <si>
    <t>781477111</t>
  </si>
  <si>
    <t>Příplatek k montáži obkladů vnitřních keramických hladkých za plochu do 10 m2</t>
  </si>
  <si>
    <t>-1219591394</t>
  </si>
  <si>
    <t>433</t>
  </si>
  <si>
    <t>781491011</t>
  </si>
  <si>
    <t>Montáž zrcadel plochy do 1 m2 lepených silikonovým tmelem na podkladní omítku</t>
  </si>
  <si>
    <t>1466001394</t>
  </si>
  <si>
    <t>434</t>
  </si>
  <si>
    <t>63465126</t>
  </si>
  <si>
    <t>zrcadlo nemontované čiré tl 5mm max rozměr 3210x2250mm</t>
  </si>
  <si>
    <t>1751986364</t>
  </si>
  <si>
    <t>Rozměr</t>
  </si>
  <si>
    <t>0,75*1</t>
  </si>
  <si>
    <t>0,75*1,1 'Přepočtené koeficientem množství</t>
  </si>
  <si>
    <t>435</t>
  </si>
  <si>
    <t>781491111</t>
  </si>
  <si>
    <t>Plastové profily rohové kladené do malty</t>
  </si>
  <si>
    <t>-1181441857</t>
  </si>
  <si>
    <t>12+20</t>
  </si>
  <si>
    <t>436</t>
  </si>
  <si>
    <t>781491822</t>
  </si>
  <si>
    <t>Demontáž vanových dvířek plastových lepených s rámem</t>
  </si>
  <si>
    <t>685033798</t>
  </si>
  <si>
    <t>Vedle bytové stanice v SDK</t>
  </si>
  <si>
    <t>Vodoměr na WC</t>
  </si>
  <si>
    <t>437</t>
  </si>
  <si>
    <t>781495141</t>
  </si>
  <si>
    <t>Průnik obkladem kruhový do DN 30</t>
  </si>
  <si>
    <t>927845098</t>
  </si>
  <si>
    <t xml:space="preserve">Koupelna sprchová, vanová  a umyvadlová baterie</t>
  </si>
  <si>
    <t>2+2+2</t>
  </si>
  <si>
    <t>438</t>
  </si>
  <si>
    <t>781495142</t>
  </si>
  <si>
    <t>Průnik obkladem kruhový do DN 90</t>
  </si>
  <si>
    <t>2071596857</t>
  </si>
  <si>
    <t xml:space="preserve">zásuvka a vypínač koupelna </t>
  </si>
  <si>
    <t>Sifon umyvadlo</t>
  </si>
  <si>
    <t>Zásuvka WC a vypínač</t>
  </si>
  <si>
    <t>439</t>
  </si>
  <si>
    <t>781495143</t>
  </si>
  <si>
    <t>Průnik obkladem kruhový přes DN 90</t>
  </si>
  <si>
    <t>1985543026</t>
  </si>
  <si>
    <t>440</t>
  </si>
  <si>
    <t>781495211</t>
  </si>
  <si>
    <t>Čištění vnitřních ploch stěn po provedení obkladu chemickými prostředky</t>
  </si>
  <si>
    <t>1932858020</t>
  </si>
  <si>
    <t>441</t>
  </si>
  <si>
    <t>781571131</t>
  </si>
  <si>
    <t>Montáž obkladů ostění šířky do 200 mm lepenými flexibilním lepidlem</t>
  </si>
  <si>
    <t>-641457850</t>
  </si>
  <si>
    <t>442</t>
  </si>
  <si>
    <t>998781101</t>
  </si>
  <si>
    <t>Přesun hmot tonážní pro obklady keramické v objektech v do 6 m</t>
  </si>
  <si>
    <t>-932599020</t>
  </si>
  <si>
    <t>443</t>
  </si>
  <si>
    <t>998781181</t>
  </si>
  <si>
    <t>Příplatek k přesunu hmot tonážní 781 prováděný bez použití mechanizace</t>
  </si>
  <si>
    <t>1275988197</t>
  </si>
  <si>
    <t>444</t>
  </si>
  <si>
    <t>998781192</t>
  </si>
  <si>
    <t>Příplatek k přesunu hmot tonážní 781 za zvětšený přesun do 100 m</t>
  </si>
  <si>
    <t>-1840603064</t>
  </si>
  <si>
    <t>782</t>
  </si>
  <si>
    <t>Dokončovací práce - obklady z kamene</t>
  </si>
  <si>
    <t>445</t>
  </si>
  <si>
    <t>782991301</t>
  </si>
  <si>
    <t>Montáž ukončovacích profilů obkladu z kamene</t>
  </si>
  <si>
    <t>446633431</t>
  </si>
  <si>
    <t>Ukončující obklad</t>
  </si>
  <si>
    <t>3,52+2,108*2-0,7</t>
  </si>
  <si>
    <t>1,142*2+0,98*2-0,7</t>
  </si>
  <si>
    <t>446</t>
  </si>
  <si>
    <t>59054125</t>
  </si>
  <si>
    <t>profil ukončovací pro vnější hrany obkladů hliník matně eloxovaný 12,5x2500mm</t>
  </si>
  <si>
    <t>1158021312</t>
  </si>
  <si>
    <t>10,58*1,1 'Přepočtené koeficientem množství</t>
  </si>
  <si>
    <t>447</t>
  </si>
  <si>
    <t>998782101</t>
  </si>
  <si>
    <t>Přesun hmot tonážní pro obklady kamenné v objektech v do 6 m</t>
  </si>
  <si>
    <t>1752177018</t>
  </si>
  <si>
    <t>448</t>
  </si>
  <si>
    <t>998782102</t>
  </si>
  <si>
    <t>Přesun hmot tonážní pro obklady kamenné v objektech v přes 6 do 12 m</t>
  </si>
  <si>
    <t>-399996535</t>
  </si>
  <si>
    <t>449</t>
  </si>
  <si>
    <t>998782181</t>
  </si>
  <si>
    <t>Příplatek k přesunu hmot tonážní 782 prováděný bez použití mechanizace</t>
  </si>
  <si>
    <t>1117956151</t>
  </si>
  <si>
    <t>450</t>
  </si>
  <si>
    <t>998782192</t>
  </si>
  <si>
    <t>Příplatek k přesunu hmot tonážní 782 za zvětšený přesun do 100 m</t>
  </si>
  <si>
    <t>-908391089</t>
  </si>
  <si>
    <t>783</t>
  </si>
  <si>
    <t>Dokončovací práce - nátěry</t>
  </si>
  <si>
    <t>451</t>
  </si>
  <si>
    <t>783000203</t>
  </si>
  <si>
    <t>Přemístění okenních nebo dveřních křídel pro zhotovení nátěrů vodorovné přes 50 do 100 m</t>
  </si>
  <si>
    <t>-1244918219</t>
  </si>
  <si>
    <t>452</t>
  </si>
  <si>
    <t>783000225</t>
  </si>
  <si>
    <t>Vyvěšení nebo zavěšení dveřních nebo okenních jednoduchých křídel</t>
  </si>
  <si>
    <t>946152551</t>
  </si>
  <si>
    <t>Dveře do obývacího pokoje</t>
  </si>
  <si>
    <t>0,902*2,191*2</t>
  </si>
  <si>
    <t>Dveře z chodby do ložnice</t>
  </si>
  <si>
    <t>0,853*2,153*2</t>
  </si>
  <si>
    <t>Dveře na WC</t>
  </si>
  <si>
    <t>0,7*2,192*2</t>
  </si>
  <si>
    <t>Dveře do koupelny</t>
  </si>
  <si>
    <t>0,695*2,192*2</t>
  </si>
  <si>
    <t>Dveře do šatny</t>
  </si>
  <si>
    <t>1,148*(2,166+0,92)</t>
  </si>
  <si>
    <t>Vstupní dveře</t>
  </si>
  <si>
    <t>0,861*2,18</t>
  </si>
  <si>
    <t>453</t>
  </si>
  <si>
    <t>783101201</t>
  </si>
  <si>
    <t>Hrubé obroušení podkladu truhlářských konstrukcí před provedením nátěru</t>
  </si>
  <si>
    <t>-1775182791</t>
  </si>
  <si>
    <t xml:space="preserve">Dveře do pokoje -plocha dveří podle metodiky URS s  přípočtem k šířce 5cm a k výšce 2,5cm, přípl. za výplně 1,5</t>
  </si>
  <si>
    <t>((0,902+0,05)*(2,191+0,025))*2*1,5</t>
  </si>
  <si>
    <t xml:space="preserve">Dveře mezi chodbou a ložnicí-plocha dveří podle metodiky URS s  přípočtem k šířce 5cm a k výšce 2,5cm, přípl. za výplně 1,5</t>
  </si>
  <si>
    <t>((0,853+0,05)*(2,153+0,025))*2*1,5</t>
  </si>
  <si>
    <t>Dveře do šatny-plocha dveří podle metodiky URS s odpočtem 15% nátěru na 2/3 zasklení a přípočtem k šířce 5cm a k výšce 2,5cm, přípl. za výplně 1,5</t>
  </si>
  <si>
    <t>((1,148+0,05*2)*(2,166+0,92+0,025*2))*2*0,85*1,5</t>
  </si>
  <si>
    <t>Dveře do koupelny-plocha dveří podle metodiky URS s přípočtem k šířce 5cm a k výšce 2,5cm, přípl. za výplně 1,5</t>
  </si>
  <si>
    <t>((0,695+0,05)*(2,192+0,025))*2*1,5</t>
  </si>
  <si>
    <t>Dveře na WC-plocha dveří podle metodiky URS s přípočtem k šířce 5cm a k výšce 2,5cm, přípl. za výplně 1,5</t>
  </si>
  <si>
    <t>((0,7+0,05)*(2,192+0,025))*2*1,5</t>
  </si>
  <si>
    <t>Vstupní dveře z vnitřní strany</t>
  </si>
  <si>
    <t>((0,861+0,05)*(2,188+0,025))*1,5</t>
  </si>
  <si>
    <t>Nátěr zárubní - zvětšení šířky podle URS 2x 0,1m</t>
  </si>
  <si>
    <t>obývací pokoj</t>
  </si>
  <si>
    <t>0,7*5,5</t>
  </si>
  <si>
    <t xml:space="preserve">koupelna </t>
  </si>
  <si>
    <t>šatna</t>
  </si>
  <si>
    <t>0,7*5+7,5</t>
  </si>
  <si>
    <t>mezi chodbou a ložnicí</t>
  </si>
  <si>
    <t>vstupní dveře</t>
  </si>
  <si>
    <t>454</t>
  </si>
  <si>
    <t>783101203</t>
  </si>
  <si>
    <t>Jemné obroušení podkladu truhlářských konstrukcí před provedením nátěru</t>
  </si>
  <si>
    <t>-2077634242</t>
  </si>
  <si>
    <t>455</t>
  </si>
  <si>
    <t>783101403</t>
  </si>
  <si>
    <t>Oprášení podkladu truhlářských konstrukcí před provedením nátěru</t>
  </si>
  <si>
    <t>-1203173030</t>
  </si>
  <si>
    <t>456</t>
  </si>
  <si>
    <t>783106805</t>
  </si>
  <si>
    <t>Odstranění nátěrů z truhlářských konstrukcí opálením</t>
  </si>
  <si>
    <t>283858327</t>
  </si>
  <si>
    <t>457</t>
  </si>
  <si>
    <t>783113101</t>
  </si>
  <si>
    <t>Jednonásobný napouštěcí syntetický nátěr truhlářských konstrukcí</t>
  </si>
  <si>
    <t>990064865</t>
  </si>
  <si>
    <t>458</t>
  </si>
  <si>
    <t>783114101</t>
  </si>
  <si>
    <t>Základní jednonásobný syntetický nátěr truhlářských konstrukcí</t>
  </si>
  <si>
    <t>1223030512</t>
  </si>
  <si>
    <t>459</t>
  </si>
  <si>
    <t>783117101</t>
  </si>
  <si>
    <t>Krycí jednonásobný syntetický nátěr truhlářských konstrukcí</t>
  </si>
  <si>
    <t>-71852389</t>
  </si>
  <si>
    <t>460</t>
  </si>
  <si>
    <t>783118211</t>
  </si>
  <si>
    <t>Lakovací dvojnásobný syntetický nátěr truhlářských konstrukcí s mezibroušením</t>
  </si>
  <si>
    <t>-911752471</t>
  </si>
  <si>
    <t>461</t>
  </si>
  <si>
    <t>783122131</t>
  </si>
  <si>
    <t>Plošné (plné) tmelení truhlářských konstrukcí včetně přebroušení disperzním tmelem</t>
  </si>
  <si>
    <t>-707422217</t>
  </si>
  <si>
    <t>784</t>
  </si>
  <si>
    <t>Dokončovací práce - malby a tapety</t>
  </si>
  <si>
    <t>465</t>
  </si>
  <si>
    <t>784111001</t>
  </si>
  <si>
    <t>Oprášení (ometení ) podkladu v místnostech výšky do 3,80 m</t>
  </si>
  <si>
    <t>-509816899</t>
  </si>
  <si>
    <t>STROPY</t>
  </si>
  <si>
    <t>STĚNY</t>
  </si>
  <si>
    <t>0,2*(1,6*2*3+1,8*4+0,9+0,4+0,3+2,2+1,55+2,3*2+1)</t>
  </si>
  <si>
    <t>466</t>
  </si>
  <si>
    <t>784111011</t>
  </si>
  <si>
    <t>Obroušení podkladu omítnutého v místnostech v do 3,80 m</t>
  </si>
  <si>
    <t>1540265940</t>
  </si>
  <si>
    <t>467</t>
  </si>
  <si>
    <t>784121001</t>
  </si>
  <si>
    <t>Oškrabání malby v mísnostech v do 3,80 m</t>
  </si>
  <si>
    <t>-1946714655</t>
  </si>
  <si>
    <t>468</t>
  </si>
  <si>
    <t>784121011</t>
  </si>
  <si>
    <t>Rozmývání podkladu po oškrabání malby v místnostech v do 3,80 m</t>
  </si>
  <si>
    <t>-29328374</t>
  </si>
  <si>
    <t>469</t>
  </si>
  <si>
    <t>784161001.1</t>
  </si>
  <si>
    <t>Tmelení spar a rohů šířky do 3 mm akrylátovým tmelem v místnostech v do 3,80 m</t>
  </si>
  <si>
    <t>2016058149</t>
  </si>
  <si>
    <t>Trhliny v omítkách stropů a stěn</t>
  </si>
  <si>
    <t>470</t>
  </si>
  <si>
    <t>784171101</t>
  </si>
  <si>
    <t>Zakrytí vnitřních podlah včetně pozdějšího odkrytí</t>
  </si>
  <si>
    <t>84022483</t>
  </si>
  <si>
    <t>471</t>
  </si>
  <si>
    <t>58124844</t>
  </si>
  <si>
    <t>fólie pro malířské potřeby zakrývací tl 25µ 4x5m</t>
  </si>
  <si>
    <t>-137346775</t>
  </si>
  <si>
    <t>58,475</t>
  </si>
  <si>
    <t>58,475*1,05 'Přepočtené koeficientem množství</t>
  </si>
  <si>
    <t>472</t>
  </si>
  <si>
    <t>784171121</t>
  </si>
  <si>
    <t>Zakrytí vnitřních ploch konstrukcí nebo prvků v místnostech výšky do 3,80 m</t>
  </si>
  <si>
    <t>1071492128</t>
  </si>
  <si>
    <t>473</t>
  </si>
  <si>
    <t>58124842</t>
  </si>
  <si>
    <t>fólie pro malířské potřeby zakrývací tl 7µ 4x5m</t>
  </si>
  <si>
    <t>-166060800</t>
  </si>
  <si>
    <t>30*1,05 'Přepočtené koeficientem množství</t>
  </si>
  <si>
    <t>474</t>
  </si>
  <si>
    <t>784181121</t>
  </si>
  <si>
    <t>Hloubková jednonásobná penetrace podkladu v místnostech výšky do 3,80 m</t>
  </si>
  <si>
    <t>1826950923</t>
  </si>
  <si>
    <t>475</t>
  </si>
  <si>
    <t>784211101</t>
  </si>
  <si>
    <t>Dvojnásobné bílé malby ze směsí za mokra výborně otěruvzdorných v místnostech výšky do 3,80 m</t>
  </si>
  <si>
    <t>-962177992</t>
  </si>
  <si>
    <t>476</t>
  </si>
  <si>
    <t>784211141</t>
  </si>
  <si>
    <t>Příplatek k cenám 2x maleb ze směsí za mokra za provádění plochy do 5m2</t>
  </si>
  <si>
    <t>-33077191</t>
  </si>
  <si>
    <t>(2,774*2+2,262*2)*3,184-0,861*2,180-0,902*2,191-0,695*2,192-0,7*2,192-1,148*(2,166+0,92)</t>
  </si>
  <si>
    <t>0,2*(1,6*2*3+1,8*4+0,9+0,4+0,3+2,2+1,55+1+2,5*2)</t>
  </si>
  <si>
    <t>786</t>
  </si>
  <si>
    <t>Dokončovací práce - čalounické úpravy</t>
  </si>
  <si>
    <t>786-1</t>
  </si>
  <si>
    <t>Demontáž zastiňujících rolet</t>
  </si>
  <si>
    <t>1302604885</t>
  </si>
  <si>
    <t>1,55*1,8</t>
  </si>
  <si>
    <t>2,2*1,8</t>
  </si>
  <si>
    <t>43</t>
  </si>
  <si>
    <t>786613210</t>
  </si>
  <si>
    <t>Montáž zastiňující rolety papírové skládané dvoudílné do oken otevíravých, sklápěcích, vyklápěcích</t>
  </si>
  <si>
    <t>150868413</t>
  </si>
  <si>
    <t>44</t>
  </si>
  <si>
    <t>55346100</t>
  </si>
  <si>
    <t>žaluzie horizontální meziskelní</t>
  </si>
  <si>
    <t>2072988295</t>
  </si>
  <si>
    <t>479</t>
  </si>
  <si>
    <t>998786101</t>
  </si>
  <si>
    <t>Přesun hmot tonážní pro stínění a čalounické úpravy v objektech v do 6 m</t>
  </si>
  <si>
    <t>254544310</t>
  </si>
  <si>
    <t>480</t>
  </si>
  <si>
    <t>998786181</t>
  </si>
  <si>
    <t>Příplatek k přesunu hmot tonážní 786 prováděný bez použití mechanizace</t>
  </si>
  <si>
    <t>240038018</t>
  </si>
  <si>
    <t>481</t>
  </si>
  <si>
    <t>998786192</t>
  </si>
  <si>
    <t>Příplatek k přesunu hmot tonážní 786 za zvětšený přesun do 100 m</t>
  </si>
  <si>
    <t>-920348993</t>
  </si>
  <si>
    <t>HZS</t>
  </si>
  <si>
    <t>Hodinové zúčtovací sazby</t>
  </si>
  <si>
    <t>462</t>
  </si>
  <si>
    <t>HZS4212</t>
  </si>
  <si>
    <t>Hodinová zúčtovací sazba revizní technik specialista - odtah do komínu</t>
  </si>
  <si>
    <t>hod</t>
  </si>
  <si>
    <t>512</t>
  </si>
  <si>
    <t>-1239971057</t>
  </si>
  <si>
    <t>Kontrola odtahu odsavače par</t>
  </si>
  <si>
    <t>VRN</t>
  </si>
  <si>
    <t>Vedlejší rozpočtové náklady</t>
  </si>
  <si>
    <t>VRN3</t>
  </si>
  <si>
    <t>Zařízení staveniště</t>
  </si>
  <si>
    <t>463</t>
  </si>
  <si>
    <t>030001000</t>
  </si>
  <si>
    <t>den</t>
  </si>
  <si>
    <t>1024</t>
  </si>
  <si>
    <t>-1815883582</t>
  </si>
  <si>
    <t>VRN4</t>
  </si>
  <si>
    <t>Inženýrská činnost</t>
  </si>
  <si>
    <t>478</t>
  </si>
  <si>
    <t>044002000</t>
  </si>
  <si>
    <t>Revize plyn</t>
  </si>
  <si>
    <t>1540434150</t>
  </si>
  <si>
    <t>VRN7</t>
  </si>
  <si>
    <t>Provozní vlivy</t>
  </si>
  <si>
    <t>464</t>
  </si>
  <si>
    <t>070001000</t>
  </si>
  <si>
    <t>-1044863047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</si>
</sst>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Rooseveltova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14. 5. 2023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'02 - Byt Rooseveltova 618...'!J30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'02 - Byt Rooseveltova 618...'!P151</f>
        <v>0</v>
      </c>
      <c r="AV95" s="128">
        <f>'02 - Byt Rooseveltova 618...'!J33</f>
        <v>0</v>
      </c>
      <c r="AW95" s="128">
        <f>'02 - Byt Rooseveltova 618...'!J34</f>
        <v>0</v>
      </c>
      <c r="AX95" s="128">
        <f>'02 - Byt Rooseveltova 618...'!J35</f>
        <v>0</v>
      </c>
      <c r="AY95" s="128">
        <f>'02 - Byt Rooseveltova 618...'!J36</f>
        <v>0</v>
      </c>
      <c r="AZ95" s="128">
        <f>'02 - Byt Rooseveltova 618...'!F33</f>
        <v>0</v>
      </c>
      <c r="BA95" s="128">
        <f>'02 - Byt Rooseveltova 618...'!F34</f>
        <v>0</v>
      </c>
      <c r="BB95" s="128">
        <f>'02 - Byt Rooseveltova 618...'!F35</f>
        <v>0</v>
      </c>
      <c r="BC95" s="128">
        <f>'02 - Byt Rooseveltova 618...'!F36</f>
        <v>0</v>
      </c>
      <c r="BD95" s="130">
        <f>'02 - Byt Rooseveltova 618...'!F37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91/OGfK0c9Uhx+Wit0B30JMc+EtImW5Skb53EXkMGzJ0uj9lSM4K0B5WFPazu5RLAbvR8jHf5dPM71B1h5BIBg==" hashValue="oHhuiz4Cu7Y6QFo8pPljZjQbLekWyBT/ooZSqsX59yxUOrK/nHYCsUkzTOmsYO5aVd02VP1yvc343+W91St7L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Byt Rooseveltova 618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Rooseveltova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14. 5. 2023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ROUND(J151,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ROUND((SUM(BE151:BE2097)),  2)</f>
        <v>0</v>
      </c>
      <c r="G33" s="38"/>
      <c r="H33" s="38"/>
      <c r="I33" s="151">
        <v>0.20999999999999999</v>
      </c>
      <c r="J33" s="150">
        <f>ROUND(((SUM(BE151:BE2097))*I33),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ROUND((SUM(BF151:BF2097)),  2)</f>
        <v>0</v>
      </c>
      <c r="G34" s="38"/>
      <c r="H34" s="38"/>
      <c r="I34" s="151">
        <v>0.14999999999999999</v>
      </c>
      <c r="J34" s="150">
        <f>ROUND(((SUM(BF151:BF2097))*I34),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ROUND((SUM(BG151:BG2097)),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ROUND((SUM(BH151:BH2097)),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ROUND((SUM(BI151:BI2097)),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Rooseveltova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Byt Rooseveltova 618-26, dveře č.2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14. 5. 2023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J151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J152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J153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J173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J304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J415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J422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J425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J426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J456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J498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J577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J665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J732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J739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J798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J806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J876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J1157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J1193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J1209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J1243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J1283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J1297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J1361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J1408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J1475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J1553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J1567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J1829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J2069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75"/>
      <c r="C127" s="176"/>
      <c r="D127" s="177" t="s">
        <v>121</v>
      </c>
      <c r="E127" s="178"/>
      <c r="F127" s="178"/>
      <c r="G127" s="178"/>
      <c r="H127" s="178"/>
      <c r="I127" s="178"/>
      <c r="J127" s="179">
        <f>J2086</f>
        <v>0</v>
      </c>
      <c r="K127" s="176"/>
      <c r="L127" s="18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9" customFormat="1" ht="24.96" customHeight="1">
      <c r="A128" s="9"/>
      <c r="B128" s="175"/>
      <c r="C128" s="176"/>
      <c r="D128" s="177" t="s">
        <v>122</v>
      </c>
      <c r="E128" s="178"/>
      <c r="F128" s="178"/>
      <c r="G128" s="178"/>
      <c r="H128" s="178"/>
      <c r="I128" s="178"/>
      <c r="J128" s="179">
        <f>J2090</f>
        <v>0</v>
      </c>
      <c r="K128" s="176"/>
      <c r="L128" s="180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10" customFormat="1" ht="19.92" customHeight="1">
      <c r="A129" s="10"/>
      <c r="B129" s="181"/>
      <c r="C129" s="182"/>
      <c r="D129" s="183" t="s">
        <v>123</v>
      </c>
      <c r="E129" s="184"/>
      <c r="F129" s="184"/>
      <c r="G129" s="184"/>
      <c r="H129" s="184"/>
      <c r="I129" s="184"/>
      <c r="J129" s="185">
        <f>J2091</f>
        <v>0</v>
      </c>
      <c r="K129" s="182"/>
      <c r="L129" s="18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81"/>
      <c r="C130" s="182"/>
      <c r="D130" s="183" t="s">
        <v>124</v>
      </c>
      <c r="E130" s="184"/>
      <c r="F130" s="184"/>
      <c r="G130" s="184"/>
      <c r="H130" s="184"/>
      <c r="I130" s="184"/>
      <c r="J130" s="185">
        <f>J2093</f>
        <v>0</v>
      </c>
      <c r="K130" s="182"/>
      <c r="L130" s="186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81"/>
      <c r="C131" s="182"/>
      <c r="D131" s="183" t="s">
        <v>125</v>
      </c>
      <c r="E131" s="184"/>
      <c r="F131" s="184"/>
      <c r="G131" s="184"/>
      <c r="H131" s="184"/>
      <c r="I131" s="184"/>
      <c r="J131" s="185">
        <f>J2096</f>
        <v>0</v>
      </c>
      <c r="K131" s="182"/>
      <c r="L131" s="186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2" customFormat="1" ht="21.84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7" s="2" customFormat="1" ht="6.96" customHeight="1">
      <c r="A137" s="38"/>
      <c r="B137" s="68"/>
      <c r="C137" s="69"/>
      <c r="D137" s="69"/>
      <c r="E137" s="69"/>
      <c r="F137" s="69"/>
      <c r="G137" s="69"/>
      <c r="H137" s="69"/>
      <c r="I137" s="69"/>
      <c r="J137" s="69"/>
      <c r="K137" s="69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24.96" customHeight="1">
      <c r="A138" s="38"/>
      <c r="B138" s="39"/>
      <c r="C138" s="23" t="s">
        <v>126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16</v>
      </c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6.5" customHeight="1">
      <c r="A141" s="38"/>
      <c r="B141" s="39"/>
      <c r="C141" s="40"/>
      <c r="D141" s="40"/>
      <c r="E141" s="170" t="str">
        <f>E7</f>
        <v>Byty Rooseveltova</v>
      </c>
      <c r="F141" s="32"/>
      <c r="G141" s="32"/>
      <c r="H141" s="32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84</v>
      </c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6.5" customHeight="1">
      <c r="A143" s="38"/>
      <c r="B143" s="39"/>
      <c r="C143" s="40"/>
      <c r="D143" s="40"/>
      <c r="E143" s="76" t="str">
        <f>E9</f>
        <v>02 - Byt Rooseveltova 618-26, dveře č.2</v>
      </c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6.96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2" customHeight="1">
      <c r="A145" s="38"/>
      <c r="B145" s="39"/>
      <c r="C145" s="32" t="s">
        <v>20</v>
      </c>
      <c r="D145" s="40"/>
      <c r="E145" s="40"/>
      <c r="F145" s="27" t="str">
        <f>F12</f>
        <v xml:space="preserve"> </v>
      </c>
      <c r="G145" s="40"/>
      <c r="H145" s="40"/>
      <c r="I145" s="32" t="s">
        <v>22</v>
      </c>
      <c r="J145" s="79" t="str">
        <f>IF(J12="","",J12)</f>
        <v>14. 5. 2023</v>
      </c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6.96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5.15" customHeight="1">
      <c r="A147" s="38"/>
      <c r="B147" s="39"/>
      <c r="C147" s="32" t="s">
        <v>24</v>
      </c>
      <c r="D147" s="40"/>
      <c r="E147" s="40"/>
      <c r="F147" s="27" t="str">
        <f>E15</f>
        <v xml:space="preserve"> </v>
      </c>
      <c r="G147" s="40"/>
      <c r="H147" s="40"/>
      <c r="I147" s="32" t="s">
        <v>29</v>
      </c>
      <c r="J147" s="36" t="str">
        <f>E21</f>
        <v xml:space="preserve"> </v>
      </c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15.15" customHeight="1">
      <c r="A148" s="38"/>
      <c r="B148" s="39"/>
      <c r="C148" s="32" t="s">
        <v>27</v>
      </c>
      <c r="D148" s="40"/>
      <c r="E148" s="40"/>
      <c r="F148" s="27" t="str">
        <f>IF(E18="","",E18)</f>
        <v>Vyplň údaj</v>
      </c>
      <c r="G148" s="40"/>
      <c r="H148" s="40"/>
      <c r="I148" s="32" t="s">
        <v>31</v>
      </c>
      <c r="J148" s="36" t="str">
        <f>E24</f>
        <v xml:space="preserve"> </v>
      </c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0.32" customHeight="1">
      <c r="A149" s="38"/>
      <c r="B149" s="39"/>
      <c r="C149" s="40"/>
      <c r="D149" s="40"/>
      <c r="E149" s="40"/>
      <c r="F149" s="40"/>
      <c r="G149" s="40"/>
      <c r="H149" s="40"/>
      <c r="I149" s="40"/>
      <c r="J149" s="40"/>
      <c r="K149" s="40"/>
      <c r="L149" s="63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11" customFormat="1" ht="29.28" customHeight="1">
      <c r="A150" s="187"/>
      <c r="B150" s="188"/>
      <c r="C150" s="189" t="s">
        <v>127</v>
      </c>
      <c r="D150" s="190" t="s">
        <v>58</v>
      </c>
      <c r="E150" s="190" t="s">
        <v>54</v>
      </c>
      <c r="F150" s="190" t="s">
        <v>55</v>
      </c>
      <c r="G150" s="190" t="s">
        <v>128</v>
      </c>
      <c r="H150" s="190" t="s">
        <v>129</v>
      </c>
      <c r="I150" s="190" t="s">
        <v>130</v>
      </c>
      <c r="J150" s="191" t="s">
        <v>88</v>
      </c>
      <c r="K150" s="192" t="s">
        <v>131</v>
      </c>
      <c r="L150" s="193"/>
      <c r="M150" s="100" t="s">
        <v>1</v>
      </c>
      <c r="N150" s="101" t="s">
        <v>37</v>
      </c>
      <c r="O150" s="101" t="s">
        <v>132</v>
      </c>
      <c r="P150" s="101" t="s">
        <v>133</v>
      </c>
      <c r="Q150" s="101" t="s">
        <v>134</v>
      </c>
      <c r="R150" s="101" t="s">
        <v>135</v>
      </c>
      <c r="S150" s="101" t="s">
        <v>136</v>
      </c>
      <c r="T150" s="102" t="s">
        <v>137</v>
      </c>
      <c r="U150" s="187"/>
      <c r="V150" s="187"/>
      <c r="W150" s="187"/>
      <c r="X150" s="187"/>
      <c r="Y150" s="187"/>
      <c r="Z150" s="187"/>
      <c r="AA150" s="187"/>
      <c r="AB150" s="187"/>
      <c r="AC150" s="187"/>
      <c r="AD150" s="187"/>
      <c r="AE150" s="187"/>
    </row>
    <row r="151" s="2" customFormat="1" ht="22.8" customHeight="1">
      <c r="A151" s="38"/>
      <c r="B151" s="39"/>
      <c r="C151" s="107" t="s">
        <v>138</v>
      </c>
      <c r="D151" s="40"/>
      <c r="E151" s="40"/>
      <c r="F151" s="40"/>
      <c r="G151" s="40"/>
      <c r="H151" s="40"/>
      <c r="I151" s="40"/>
      <c r="J151" s="194">
        <f>BK151</f>
        <v>0</v>
      </c>
      <c r="K151" s="40"/>
      <c r="L151" s="44"/>
      <c r="M151" s="103"/>
      <c r="N151" s="195"/>
      <c r="O151" s="104"/>
      <c r="P151" s="196">
        <f>P152+P425+P2086+P2090</f>
        <v>0</v>
      </c>
      <c r="Q151" s="104"/>
      <c r="R151" s="196">
        <f>R152+R425+R2086+R2090</f>
        <v>11.430228399999999</v>
      </c>
      <c r="S151" s="104"/>
      <c r="T151" s="197">
        <f>T152+T425+T2086+T2090</f>
        <v>13.049798650000001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72</v>
      </c>
      <c r="AU151" s="17" t="s">
        <v>90</v>
      </c>
      <c r="BK151" s="198">
        <f>BK152+BK425+BK2086+BK2090</f>
        <v>0</v>
      </c>
    </row>
    <row r="152" s="12" customFormat="1" ht="25.92" customHeight="1">
      <c r="A152" s="12"/>
      <c r="B152" s="199"/>
      <c r="C152" s="200"/>
      <c r="D152" s="201" t="s">
        <v>72</v>
      </c>
      <c r="E152" s="202" t="s">
        <v>139</v>
      </c>
      <c r="F152" s="202" t="s">
        <v>140</v>
      </c>
      <c r="G152" s="200"/>
      <c r="H152" s="200"/>
      <c r="I152" s="203"/>
      <c r="J152" s="204">
        <f>BK152</f>
        <v>0</v>
      </c>
      <c r="K152" s="200"/>
      <c r="L152" s="205"/>
      <c r="M152" s="206"/>
      <c r="N152" s="207"/>
      <c r="O152" s="207"/>
      <c r="P152" s="208">
        <f>P153+P173+P304+P415+P422</f>
        <v>0</v>
      </c>
      <c r="Q152" s="207"/>
      <c r="R152" s="208">
        <f>R153+R173+R304+R415+R422</f>
        <v>7.6011338199999994</v>
      </c>
      <c r="S152" s="207"/>
      <c r="T152" s="209">
        <f>T153+T173+T304+T415+T422</f>
        <v>10.697472000000001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81</v>
      </c>
      <c r="AT152" s="211" t="s">
        <v>72</v>
      </c>
      <c r="AU152" s="211" t="s">
        <v>73</v>
      </c>
      <c r="AY152" s="210" t="s">
        <v>141</v>
      </c>
      <c r="BK152" s="212">
        <f>BK153+BK173+BK304+BK415+BK422</f>
        <v>0</v>
      </c>
    </row>
    <row r="153" s="12" customFormat="1" ht="22.8" customHeight="1">
      <c r="A153" s="12"/>
      <c r="B153" s="199"/>
      <c r="C153" s="200"/>
      <c r="D153" s="201" t="s">
        <v>72</v>
      </c>
      <c r="E153" s="213" t="s">
        <v>142</v>
      </c>
      <c r="F153" s="213" t="s">
        <v>143</v>
      </c>
      <c r="G153" s="200"/>
      <c r="H153" s="200"/>
      <c r="I153" s="203"/>
      <c r="J153" s="214">
        <f>BK153</f>
        <v>0</v>
      </c>
      <c r="K153" s="200"/>
      <c r="L153" s="205"/>
      <c r="M153" s="206"/>
      <c r="N153" s="207"/>
      <c r="O153" s="207"/>
      <c r="P153" s="208">
        <f>SUM(P154:P172)</f>
        <v>0</v>
      </c>
      <c r="Q153" s="207"/>
      <c r="R153" s="208">
        <f>SUM(R154:R172)</f>
        <v>1.4943917899999999</v>
      </c>
      <c r="S153" s="207"/>
      <c r="T153" s="209">
        <f>SUM(T154:T172)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81</v>
      </c>
      <c r="AT153" s="211" t="s">
        <v>72</v>
      </c>
      <c r="AU153" s="211" t="s">
        <v>81</v>
      </c>
      <c r="AY153" s="210" t="s">
        <v>141</v>
      </c>
      <c r="BK153" s="212">
        <f>SUM(BK154:BK172)</f>
        <v>0</v>
      </c>
    </row>
    <row r="154" s="2" customFormat="1" ht="24.15" customHeight="1">
      <c r="A154" s="38"/>
      <c r="B154" s="39"/>
      <c r="C154" s="215" t="s">
        <v>144</v>
      </c>
      <c r="D154" s="215" t="s">
        <v>145</v>
      </c>
      <c r="E154" s="216" t="s">
        <v>146</v>
      </c>
      <c r="F154" s="217" t="s">
        <v>147</v>
      </c>
      <c r="G154" s="218" t="s">
        <v>148</v>
      </c>
      <c r="H154" s="219">
        <v>0.91400000000000003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39</v>
      </c>
      <c r="O154" s="91"/>
      <c r="P154" s="225">
        <f>O154*H154</f>
        <v>0</v>
      </c>
      <c r="Q154" s="225">
        <v>0.11576</v>
      </c>
      <c r="R154" s="225">
        <f>Q154*H154</f>
        <v>0.10580464000000001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149</v>
      </c>
      <c r="AT154" s="227" t="s">
        <v>145</v>
      </c>
      <c r="AU154" s="227" t="s">
        <v>150</v>
      </c>
      <c r="AY154" s="17" t="s">
        <v>141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150</v>
      </c>
      <c r="BK154" s="228">
        <f>ROUND(I154*H154,2)</f>
        <v>0</v>
      </c>
      <c r="BL154" s="17" t="s">
        <v>149</v>
      </c>
      <c r="BM154" s="227" t="s">
        <v>151</v>
      </c>
    </row>
    <row r="155" s="13" customFormat="1">
      <c r="A155" s="13"/>
      <c r="B155" s="229"/>
      <c r="C155" s="230"/>
      <c r="D155" s="231" t="s">
        <v>152</v>
      </c>
      <c r="E155" s="232" t="s">
        <v>1</v>
      </c>
      <c r="F155" s="233" t="s">
        <v>153</v>
      </c>
      <c r="G155" s="230"/>
      <c r="H155" s="232" t="s">
        <v>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152</v>
      </c>
      <c r="AU155" s="239" t="s">
        <v>150</v>
      </c>
      <c r="AV155" s="13" t="s">
        <v>81</v>
      </c>
      <c r="AW155" s="13" t="s">
        <v>30</v>
      </c>
      <c r="AX155" s="13" t="s">
        <v>73</v>
      </c>
      <c r="AY155" s="239" t="s">
        <v>141</v>
      </c>
    </row>
    <row r="156" s="14" customFormat="1">
      <c r="A156" s="14"/>
      <c r="B156" s="240"/>
      <c r="C156" s="241"/>
      <c r="D156" s="231" t="s">
        <v>152</v>
      </c>
      <c r="E156" s="242" t="s">
        <v>1</v>
      </c>
      <c r="F156" s="243" t="s">
        <v>154</v>
      </c>
      <c r="G156" s="241"/>
      <c r="H156" s="244">
        <v>0.91400000000000003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152</v>
      </c>
      <c r="AU156" s="250" t="s">
        <v>150</v>
      </c>
      <c r="AV156" s="14" t="s">
        <v>150</v>
      </c>
      <c r="AW156" s="14" t="s">
        <v>30</v>
      </c>
      <c r="AX156" s="14" t="s">
        <v>81</v>
      </c>
      <c r="AY156" s="250" t="s">
        <v>141</v>
      </c>
    </row>
    <row r="157" s="2" customFormat="1" ht="24.15" customHeight="1">
      <c r="A157" s="38"/>
      <c r="B157" s="39"/>
      <c r="C157" s="215" t="s">
        <v>155</v>
      </c>
      <c r="D157" s="215" t="s">
        <v>145</v>
      </c>
      <c r="E157" s="216" t="s">
        <v>156</v>
      </c>
      <c r="F157" s="217" t="s">
        <v>157</v>
      </c>
      <c r="G157" s="218" t="s">
        <v>158</v>
      </c>
      <c r="H157" s="219">
        <v>11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39</v>
      </c>
      <c r="O157" s="91"/>
      <c r="P157" s="225">
        <f>O157*H157</f>
        <v>0</v>
      </c>
      <c r="Q157" s="225">
        <v>0.0056499999999999996</v>
      </c>
      <c r="R157" s="225">
        <f>Q157*H157</f>
        <v>0.062149999999999997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149</v>
      </c>
      <c r="AT157" s="227" t="s">
        <v>145</v>
      </c>
      <c r="AU157" s="227" t="s">
        <v>150</v>
      </c>
      <c r="AY157" s="17" t="s">
        <v>141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150</v>
      </c>
      <c r="BK157" s="228">
        <f>ROUND(I157*H157,2)</f>
        <v>0</v>
      </c>
      <c r="BL157" s="17" t="s">
        <v>149</v>
      </c>
      <c r="BM157" s="227" t="s">
        <v>159</v>
      </c>
    </row>
    <row r="158" s="13" customFormat="1">
      <c r="A158" s="13"/>
      <c r="B158" s="229"/>
      <c r="C158" s="230"/>
      <c r="D158" s="231" t="s">
        <v>152</v>
      </c>
      <c r="E158" s="232" t="s">
        <v>1</v>
      </c>
      <c r="F158" s="233" t="s">
        <v>160</v>
      </c>
      <c r="G158" s="230"/>
      <c r="H158" s="232" t="s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152</v>
      </c>
      <c r="AU158" s="239" t="s">
        <v>150</v>
      </c>
      <c r="AV158" s="13" t="s">
        <v>81</v>
      </c>
      <c r="AW158" s="13" t="s">
        <v>30</v>
      </c>
      <c r="AX158" s="13" t="s">
        <v>73</v>
      </c>
      <c r="AY158" s="239" t="s">
        <v>141</v>
      </c>
    </row>
    <row r="159" s="14" customFormat="1">
      <c r="A159" s="14"/>
      <c r="B159" s="240"/>
      <c r="C159" s="241"/>
      <c r="D159" s="231" t="s">
        <v>152</v>
      </c>
      <c r="E159" s="242" t="s">
        <v>1</v>
      </c>
      <c r="F159" s="243" t="s">
        <v>161</v>
      </c>
      <c r="G159" s="241"/>
      <c r="H159" s="244">
        <v>11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152</v>
      </c>
      <c r="AU159" s="250" t="s">
        <v>150</v>
      </c>
      <c r="AV159" s="14" t="s">
        <v>150</v>
      </c>
      <c r="AW159" s="14" t="s">
        <v>30</v>
      </c>
      <c r="AX159" s="14" t="s">
        <v>81</v>
      </c>
      <c r="AY159" s="250" t="s">
        <v>141</v>
      </c>
    </row>
    <row r="160" s="2" customFormat="1" ht="24.15" customHeight="1">
      <c r="A160" s="38"/>
      <c r="B160" s="39"/>
      <c r="C160" s="215" t="s">
        <v>162</v>
      </c>
      <c r="D160" s="215" t="s">
        <v>145</v>
      </c>
      <c r="E160" s="216" t="s">
        <v>163</v>
      </c>
      <c r="F160" s="217" t="s">
        <v>164</v>
      </c>
      <c r="G160" s="218" t="s">
        <v>148</v>
      </c>
      <c r="H160" s="219">
        <v>4.4470000000000001</v>
      </c>
      <c r="I160" s="220"/>
      <c r="J160" s="221">
        <f>ROUND(I160*H160,2)</f>
        <v>0</v>
      </c>
      <c r="K160" s="222"/>
      <c r="L160" s="44"/>
      <c r="M160" s="223" t="s">
        <v>1</v>
      </c>
      <c r="N160" s="224" t="s">
        <v>39</v>
      </c>
      <c r="O160" s="91"/>
      <c r="P160" s="225">
        <f>O160*H160</f>
        <v>0</v>
      </c>
      <c r="Q160" s="225">
        <v>0.25364999999999999</v>
      </c>
      <c r="R160" s="225">
        <f>Q160*H160</f>
        <v>1.1279815499999999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149</v>
      </c>
      <c r="AT160" s="227" t="s">
        <v>145</v>
      </c>
      <c r="AU160" s="227" t="s">
        <v>150</v>
      </c>
      <c r="AY160" s="17" t="s">
        <v>141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150</v>
      </c>
      <c r="BK160" s="228">
        <f>ROUND(I160*H160,2)</f>
        <v>0</v>
      </c>
      <c r="BL160" s="17" t="s">
        <v>149</v>
      </c>
      <c r="BM160" s="227" t="s">
        <v>165</v>
      </c>
    </row>
    <row r="161" s="13" customFormat="1">
      <c r="A161" s="13"/>
      <c r="B161" s="229"/>
      <c r="C161" s="230"/>
      <c r="D161" s="231" t="s">
        <v>152</v>
      </c>
      <c r="E161" s="232" t="s">
        <v>1</v>
      </c>
      <c r="F161" s="233" t="s">
        <v>166</v>
      </c>
      <c r="G161" s="230"/>
      <c r="H161" s="232" t="s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152</v>
      </c>
      <c r="AU161" s="239" t="s">
        <v>150</v>
      </c>
      <c r="AV161" s="13" t="s">
        <v>81</v>
      </c>
      <c r="AW161" s="13" t="s">
        <v>30</v>
      </c>
      <c r="AX161" s="13" t="s">
        <v>73</v>
      </c>
      <c r="AY161" s="239" t="s">
        <v>141</v>
      </c>
    </row>
    <row r="162" s="14" customFormat="1">
      <c r="A162" s="14"/>
      <c r="B162" s="240"/>
      <c r="C162" s="241"/>
      <c r="D162" s="231" t="s">
        <v>152</v>
      </c>
      <c r="E162" s="242" t="s">
        <v>1</v>
      </c>
      <c r="F162" s="243" t="s">
        <v>167</v>
      </c>
      <c r="G162" s="241"/>
      <c r="H162" s="244">
        <v>2.5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152</v>
      </c>
      <c r="AU162" s="250" t="s">
        <v>150</v>
      </c>
      <c r="AV162" s="14" t="s">
        <v>150</v>
      </c>
      <c r="AW162" s="14" t="s">
        <v>30</v>
      </c>
      <c r="AX162" s="14" t="s">
        <v>73</v>
      </c>
      <c r="AY162" s="250" t="s">
        <v>141</v>
      </c>
    </row>
    <row r="163" s="13" customFormat="1">
      <c r="A163" s="13"/>
      <c r="B163" s="229"/>
      <c r="C163" s="230"/>
      <c r="D163" s="231" t="s">
        <v>152</v>
      </c>
      <c r="E163" s="232" t="s">
        <v>1</v>
      </c>
      <c r="F163" s="233" t="s">
        <v>168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152</v>
      </c>
      <c r="AU163" s="239" t="s">
        <v>150</v>
      </c>
      <c r="AV163" s="13" t="s">
        <v>81</v>
      </c>
      <c r="AW163" s="13" t="s">
        <v>30</v>
      </c>
      <c r="AX163" s="13" t="s">
        <v>73</v>
      </c>
      <c r="AY163" s="239" t="s">
        <v>141</v>
      </c>
    </row>
    <row r="164" s="14" customFormat="1">
      <c r="A164" s="14"/>
      <c r="B164" s="240"/>
      <c r="C164" s="241"/>
      <c r="D164" s="231" t="s">
        <v>152</v>
      </c>
      <c r="E164" s="242" t="s">
        <v>1</v>
      </c>
      <c r="F164" s="243" t="s">
        <v>169</v>
      </c>
      <c r="G164" s="241"/>
      <c r="H164" s="244">
        <v>1.9470000000000001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152</v>
      </c>
      <c r="AU164" s="250" t="s">
        <v>150</v>
      </c>
      <c r="AV164" s="14" t="s">
        <v>150</v>
      </c>
      <c r="AW164" s="14" t="s">
        <v>30</v>
      </c>
      <c r="AX164" s="14" t="s">
        <v>73</v>
      </c>
      <c r="AY164" s="250" t="s">
        <v>141</v>
      </c>
    </row>
    <row r="165" s="15" customFormat="1">
      <c r="A165" s="15"/>
      <c r="B165" s="251"/>
      <c r="C165" s="252"/>
      <c r="D165" s="231" t="s">
        <v>152</v>
      </c>
      <c r="E165" s="253" t="s">
        <v>1</v>
      </c>
      <c r="F165" s="254" t="s">
        <v>170</v>
      </c>
      <c r="G165" s="252"/>
      <c r="H165" s="255">
        <v>4.4470000000000001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1" t="s">
        <v>152</v>
      </c>
      <c r="AU165" s="261" t="s">
        <v>150</v>
      </c>
      <c r="AV165" s="15" t="s">
        <v>149</v>
      </c>
      <c r="AW165" s="15" t="s">
        <v>30</v>
      </c>
      <c r="AX165" s="15" t="s">
        <v>81</v>
      </c>
      <c r="AY165" s="261" t="s">
        <v>141</v>
      </c>
    </row>
    <row r="166" s="2" customFormat="1" ht="24.15" customHeight="1">
      <c r="A166" s="38"/>
      <c r="B166" s="39"/>
      <c r="C166" s="215" t="s">
        <v>171</v>
      </c>
      <c r="D166" s="215" t="s">
        <v>145</v>
      </c>
      <c r="E166" s="216" t="s">
        <v>172</v>
      </c>
      <c r="F166" s="217" t="s">
        <v>173</v>
      </c>
      <c r="G166" s="218" t="s">
        <v>148</v>
      </c>
      <c r="H166" s="219">
        <v>1.3999999999999999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39</v>
      </c>
      <c r="O166" s="91"/>
      <c r="P166" s="225">
        <f>O166*H166</f>
        <v>0</v>
      </c>
      <c r="Q166" s="225">
        <v>0.079210000000000003</v>
      </c>
      <c r="R166" s="225">
        <f>Q166*H166</f>
        <v>0.11089399999999999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149</v>
      </c>
      <c r="AT166" s="227" t="s">
        <v>145</v>
      </c>
      <c r="AU166" s="227" t="s">
        <v>150</v>
      </c>
      <c r="AY166" s="17" t="s">
        <v>141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150</v>
      </c>
      <c r="BK166" s="228">
        <f>ROUND(I166*H166,2)</f>
        <v>0</v>
      </c>
      <c r="BL166" s="17" t="s">
        <v>149</v>
      </c>
      <c r="BM166" s="227" t="s">
        <v>174</v>
      </c>
    </row>
    <row r="167" s="13" customFormat="1">
      <c r="A167" s="13"/>
      <c r="B167" s="229"/>
      <c r="C167" s="230"/>
      <c r="D167" s="231" t="s">
        <v>152</v>
      </c>
      <c r="E167" s="232" t="s">
        <v>1</v>
      </c>
      <c r="F167" s="233" t="s">
        <v>175</v>
      </c>
      <c r="G167" s="230"/>
      <c r="H167" s="232" t="s">
        <v>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152</v>
      </c>
      <c r="AU167" s="239" t="s">
        <v>150</v>
      </c>
      <c r="AV167" s="13" t="s">
        <v>81</v>
      </c>
      <c r="AW167" s="13" t="s">
        <v>30</v>
      </c>
      <c r="AX167" s="13" t="s">
        <v>73</v>
      </c>
      <c r="AY167" s="239" t="s">
        <v>141</v>
      </c>
    </row>
    <row r="168" s="14" customFormat="1">
      <c r="A168" s="14"/>
      <c r="B168" s="240"/>
      <c r="C168" s="241"/>
      <c r="D168" s="231" t="s">
        <v>152</v>
      </c>
      <c r="E168" s="242" t="s">
        <v>1</v>
      </c>
      <c r="F168" s="243" t="s">
        <v>176</v>
      </c>
      <c r="G168" s="241"/>
      <c r="H168" s="244">
        <v>1.3999999999999999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152</v>
      </c>
      <c r="AU168" s="250" t="s">
        <v>150</v>
      </c>
      <c r="AV168" s="14" t="s">
        <v>150</v>
      </c>
      <c r="AW168" s="14" t="s">
        <v>30</v>
      </c>
      <c r="AX168" s="14" t="s">
        <v>81</v>
      </c>
      <c r="AY168" s="250" t="s">
        <v>141</v>
      </c>
    </row>
    <row r="169" s="2" customFormat="1" ht="24.15" customHeight="1">
      <c r="A169" s="38"/>
      <c r="B169" s="39"/>
      <c r="C169" s="215" t="s">
        <v>177</v>
      </c>
      <c r="D169" s="215" t="s">
        <v>145</v>
      </c>
      <c r="E169" s="216" t="s">
        <v>178</v>
      </c>
      <c r="F169" s="217" t="s">
        <v>179</v>
      </c>
      <c r="G169" s="218" t="s">
        <v>180</v>
      </c>
      <c r="H169" s="219">
        <v>12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39</v>
      </c>
      <c r="O169" s="91"/>
      <c r="P169" s="225">
        <f>O169*H169</f>
        <v>0</v>
      </c>
      <c r="Q169" s="225">
        <v>0.00012999999999999999</v>
      </c>
      <c r="R169" s="225">
        <f>Q169*H169</f>
        <v>0.0015599999999999998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149</v>
      </c>
      <c r="AT169" s="227" t="s">
        <v>145</v>
      </c>
      <c r="AU169" s="227" t="s">
        <v>150</v>
      </c>
      <c r="AY169" s="17" t="s">
        <v>141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150</v>
      </c>
      <c r="BK169" s="228">
        <f>ROUND(I169*H169,2)</f>
        <v>0</v>
      </c>
      <c r="BL169" s="17" t="s">
        <v>149</v>
      </c>
      <c r="BM169" s="227" t="s">
        <v>181</v>
      </c>
    </row>
    <row r="170" s="14" customFormat="1">
      <c r="A170" s="14"/>
      <c r="B170" s="240"/>
      <c r="C170" s="241"/>
      <c r="D170" s="231" t="s">
        <v>152</v>
      </c>
      <c r="E170" s="242" t="s">
        <v>1</v>
      </c>
      <c r="F170" s="243" t="s">
        <v>182</v>
      </c>
      <c r="G170" s="241"/>
      <c r="H170" s="244">
        <v>12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152</v>
      </c>
      <c r="AU170" s="250" t="s">
        <v>150</v>
      </c>
      <c r="AV170" s="14" t="s">
        <v>150</v>
      </c>
      <c r="AW170" s="14" t="s">
        <v>30</v>
      </c>
      <c r="AX170" s="14" t="s">
        <v>81</v>
      </c>
      <c r="AY170" s="250" t="s">
        <v>141</v>
      </c>
    </row>
    <row r="171" s="2" customFormat="1" ht="24.15" customHeight="1">
      <c r="A171" s="38"/>
      <c r="B171" s="39"/>
      <c r="C171" s="215" t="s">
        <v>183</v>
      </c>
      <c r="D171" s="215" t="s">
        <v>145</v>
      </c>
      <c r="E171" s="216" t="s">
        <v>184</v>
      </c>
      <c r="F171" s="217" t="s">
        <v>185</v>
      </c>
      <c r="G171" s="218" t="s">
        <v>148</v>
      </c>
      <c r="H171" s="219">
        <v>1.3799999999999999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39</v>
      </c>
      <c r="O171" s="91"/>
      <c r="P171" s="225">
        <f>O171*H171</f>
        <v>0</v>
      </c>
      <c r="Q171" s="225">
        <v>0.06232</v>
      </c>
      <c r="R171" s="225">
        <f>Q171*H171</f>
        <v>0.086001599999999997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149</v>
      </c>
      <c r="AT171" s="227" t="s">
        <v>145</v>
      </c>
      <c r="AU171" s="227" t="s">
        <v>150</v>
      </c>
      <c r="AY171" s="17" t="s">
        <v>141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150</v>
      </c>
      <c r="BK171" s="228">
        <f>ROUND(I171*H171,2)</f>
        <v>0</v>
      </c>
      <c r="BL171" s="17" t="s">
        <v>149</v>
      </c>
      <c r="BM171" s="227" t="s">
        <v>186</v>
      </c>
    </row>
    <row r="172" s="14" customFormat="1">
      <c r="A172" s="14"/>
      <c r="B172" s="240"/>
      <c r="C172" s="241"/>
      <c r="D172" s="231" t="s">
        <v>152</v>
      </c>
      <c r="E172" s="242" t="s">
        <v>1</v>
      </c>
      <c r="F172" s="243" t="s">
        <v>187</v>
      </c>
      <c r="G172" s="241"/>
      <c r="H172" s="244">
        <v>1.3799999999999999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152</v>
      </c>
      <c r="AU172" s="250" t="s">
        <v>150</v>
      </c>
      <c r="AV172" s="14" t="s">
        <v>150</v>
      </c>
      <c r="AW172" s="14" t="s">
        <v>30</v>
      </c>
      <c r="AX172" s="14" t="s">
        <v>81</v>
      </c>
      <c r="AY172" s="250" t="s">
        <v>141</v>
      </c>
    </row>
    <row r="173" s="12" customFormat="1" ht="22.8" customHeight="1">
      <c r="A173" s="12"/>
      <c r="B173" s="199"/>
      <c r="C173" s="200"/>
      <c r="D173" s="201" t="s">
        <v>72</v>
      </c>
      <c r="E173" s="213" t="s">
        <v>188</v>
      </c>
      <c r="F173" s="213" t="s">
        <v>189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SUM(P174:P303)</f>
        <v>0</v>
      </c>
      <c r="Q173" s="207"/>
      <c r="R173" s="208">
        <f>SUM(R174:R303)</f>
        <v>6.0968012799999993</v>
      </c>
      <c r="S173" s="207"/>
      <c r="T173" s="209">
        <f>SUM(T174:T303)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81</v>
      </c>
      <c r="AT173" s="211" t="s">
        <v>72</v>
      </c>
      <c r="AU173" s="211" t="s">
        <v>81</v>
      </c>
      <c r="AY173" s="210" t="s">
        <v>141</v>
      </c>
      <c r="BK173" s="212">
        <f>SUM(BK174:BK303)</f>
        <v>0</v>
      </c>
    </row>
    <row r="174" s="2" customFormat="1" ht="24.15" customHeight="1">
      <c r="A174" s="38"/>
      <c r="B174" s="39"/>
      <c r="C174" s="215" t="s">
        <v>190</v>
      </c>
      <c r="D174" s="215" t="s">
        <v>145</v>
      </c>
      <c r="E174" s="216" t="s">
        <v>191</v>
      </c>
      <c r="F174" s="217" t="s">
        <v>192</v>
      </c>
      <c r="G174" s="218" t="s">
        <v>148</v>
      </c>
      <c r="H174" s="219">
        <v>57.460000000000001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39</v>
      </c>
      <c r="O174" s="91"/>
      <c r="P174" s="225">
        <f>O174*H174</f>
        <v>0</v>
      </c>
      <c r="Q174" s="225">
        <v>0.00025999999999999998</v>
      </c>
      <c r="R174" s="225">
        <f>Q174*H174</f>
        <v>0.014939599999999999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149</v>
      </c>
      <c r="AT174" s="227" t="s">
        <v>145</v>
      </c>
      <c r="AU174" s="227" t="s">
        <v>150</v>
      </c>
      <c r="AY174" s="17" t="s">
        <v>141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150</v>
      </c>
      <c r="BK174" s="228">
        <f>ROUND(I174*H174,2)</f>
        <v>0</v>
      </c>
      <c r="BL174" s="17" t="s">
        <v>149</v>
      </c>
      <c r="BM174" s="227" t="s">
        <v>193</v>
      </c>
    </row>
    <row r="175" s="13" customFormat="1">
      <c r="A175" s="13"/>
      <c r="B175" s="229"/>
      <c r="C175" s="230"/>
      <c r="D175" s="231" t="s">
        <v>152</v>
      </c>
      <c r="E175" s="232" t="s">
        <v>1</v>
      </c>
      <c r="F175" s="233" t="s">
        <v>194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152</v>
      </c>
      <c r="AU175" s="239" t="s">
        <v>150</v>
      </c>
      <c r="AV175" s="13" t="s">
        <v>81</v>
      </c>
      <c r="AW175" s="13" t="s">
        <v>30</v>
      </c>
      <c r="AX175" s="13" t="s">
        <v>73</v>
      </c>
      <c r="AY175" s="239" t="s">
        <v>141</v>
      </c>
    </row>
    <row r="176" s="14" customFormat="1">
      <c r="A176" s="14"/>
      <c r="B176" s="240"/>
      <c r="C176" s="241"/>
      <c r="D176" s="231" t="s">
        <v>152</v>
      </c>
      <c r="E176" s="242" t="s">
        <v>1</v>
      </c>
      <c r="F176" s="243" t="s">
        <v>195</v>
      </c>
      <c r="G176" s="241"/>
      <c r="H176" s="244">
        <v>6.452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152</v>
      </c>
      <c r="AU176" s="250" t="s">
        <v>150</v>
      </c>
      <c r="AV176" s="14" t="s">
        <v>150</v>
      </c>
      <c r="AW176" s="14" t="s">
        <v>30</v>
      </c>
      <c r="AX176" s="14" t="s">
        <v>73</v>
      </c>
      <c r="AY176" s="250" t="s">
        <v>141</v>
      </c>
    </row>
    <row r="177" s="13" customFormat="1">
      <c r="A177" s="13"/>
      <c r="B177" s="229"/>
      <c r="C177" s="230"/>
      <c r="D177" s="231" t="s">
        <v>152</v>
      </c>
      <c r="E177" s="232" t="s">
        <v>1</v>
      </c>
      <c r="F177" s="233" t="s">
        <v>196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152</v>
      </c>
      <c r="AU177" s="239" t="s">
        <v>150</v>
      </c>
      <c r="AV177" s="13" t="s">
        <v>81</v>
      </c>
      <c r="AW177" s="13" t="s">
        <v>30</v>
      </c>
      <c r="AX177" s="13" t="s">
        <v>73</v>
      </c>
      <c r="AY177" s="239" t="s">
        <v>141</v>
      </c>
    </row>
    <row r="178" s="14" customFormat="1">
      <c r="A178" s="14"/>
      <c r="B178" s="240"/>
      <c r="C178" s="241"/>
      <c r="D178" s="231" t="s">
        <v>152</v>
      </c>
      <c r="E178" s="242" t="s">
        <v>1</v>
      </c>
      <c r="F178" s="243" t="s">
        <v>197</v>
      </c>
      <c r="G178" s="241"/>
      <c r="H178" s="244">
        <v>0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152</v>
      </c>
      <c r="AU178" s="250" t="s">
        <v>150</v>
      </c>
      <c r="AV178" s="14" t="s">
        <v>150</v>
      </c>
      <c r="AW178" s="14" t="s">
        <v>30</v>
      </c>
      <c r="AX178" s="14" t="s">
        <v>73</v>
      </c>
      <c r="AY178" s="250" t="s">
        <v>141</v>
      </c>
    </row>
    <row r="179" s="13" customFormat="1">
      <c r="A179" s="13"/>
      <c r="B179" s="229"/>
      <c r="C179" s="230"/>
      <c r="D179" s="231" t="s">
        <v>152</v>
      </c>
      <c r="E179" s="232" t="s">
        <v>1</v>
      </c>
      <c r="F179" s="233" t="s">
        <v>198</v>
      </c>
      <c r="G179" s="230"/>
      <c r="H179" s="232" t="s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152</v>
      </c>
      <c r="AU179" s="239" t="s">
        <v>150</v>
      </c>
      <c r="AV179" s="13" t="s">
        <v>81</v>
      </c>
      <c r="AW179" s="13" t="s">
        <v>30</v>
      </c>
      <c r="AX179" s="13" t="s">
        <v>73</v>
      </c>
      <c r="AY179" s="239" t="s">
        <v>141</v>
      </c>
    </row>
    <row r="180" s="14" customFormat="1">
      <c r="A180" s="14"/>
      <c r="B180" s="240"/>
      <c r="C180" s="241"/>
      <c r="D180" s="231" t="s">
        <v>152</v>
      </c>
      <c r="E180" s="242" t="s">
        <v>1</v>
      </c>
      <c r="F180" s="243" t="s">
        <v>199</v>
      </c>
      <c r="G180" s="241"/>
      <c r="H180" s="244">
        <v>1.8540000000000001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152</v>
      </c>
      <c r="AU180" s="250" t="s">
        <v>150</v>
      </c>
      <c r="AV180" s="14" t="s">
        <v>150</v>
      </c>
      <c r="AW180" s="14" t="s">
        <v>30</v>
      </c>
      <c r="AX180" s="14" t="s">
        <v>73</v>
      </c>
      <c r="AY180" s="250" t="s">
        <v>141</v>
      </c>
    </row>
    <row r="181" s="13" customFormat="1">
      <c r="A181" s="13"/>
      <c r="B181" s="229"/>
      <c r="C181" s="230"/>
      <c r="D181" s="231" t="s">
        <v>152</v>
      </c>
      <c r="E181" s="232" t="s">
        <v>1</v>
      </c>
      <c r="F181" s="233" t="s">
        <v>200</v>
      </c>
      <c r="G181" s="230"/>
      <c r="H181" s="232" t="s">
        <v>1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152</v>
      </c>
      <c r="AU181" s="239" t="s">
        <v>150</v>
      </c>
      <c r="AV181" s="13" t="s">
        <v>81</v>
      </c>
      <c r="AW181" s="13" t="s">
        <v>30</v>
      </c>
      <c r="AX181" s="13" t="s">
        <v>73</v>
      </c>
      <c r="AY181" s="239" t="s">
        <v>141</v>
      </c>
    </row>
    <row r="182" s="14" customFormat="1">
      <c r="A182" s="14"/>
      <c r="B182" s="240"/>
      <c r="C182" s="241"/>
      <c r="D182" s="231" t="s">
        <v>152</v>
      </c>
      <c r="E182" s="242" t="s">
        <v>1</v>
      </c>
      <c r="F182" s="243" t="s">
        <v>201</v>
      </c>
      <c r="G182" s="241"/>
      <c r="H182" s="244">
        <v>7.5730000000000004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152</v>
      </c>
      <c r="AU182" s="250" t="s">
        <v>150</v>
      </c>
      <c r="AV182" s="14" t="s">
        <v>150</v>
      </c>
      <c r="AW182" s="14" t="s">
        <v>30</v>
      </c>
      <c r="AX182" s="14" t="s">
        <v>73</v>
      </c>
      <c r="AY182" s="250" t="s">
        <v>141</v>
      </c>
    </row>
    <row r="183" s="13" customFormat="1">
      <c r="A183" s="13"/>
      <c r="B183" s="229"/>
      <c r="C183" s="230"/>
      <c r="D183" s="231" t="s">
        <v>152</v>
      </c>
      <c r="E183" s="232" t="s">
        <v>1</v>
      </c>
      <c r="F183" s="233" t="s">
        <v>202</v>
      </c>
      <c r="G183" s="230"/>
      <c r="H183" s="232" t="s">
        <v>1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152</v>
      </c>
      <c r="AU183" s="239" t="s">
        <v>150</v>
      </c>
      <c r="AV183" s="13" t="s">
        <v>81</v>
      </c>
      <c r="AW183" s="13" t="s">
        <v>30</v>
      </c>
      <c r="AX183" s="13" t="s">
        <v>73</v>
      </c>
      <c r="AY183" s="239" t="s">
        <v>141</v>
      </c>
    </row>
    <row r="184" s="14" customFormat="1">
      <c r="A184" s="14"/>
      <c r="B184" s="240"/>
      <c r="C184" s="241"/>
      <c r="D184" s="231" t="s">
        <v>152</v>
      </c>
      <c r="E184" s="242" t="s">
        <v>1</v>
      </c>
      <c r="F184" s="243" t="s">
        <v>203</v>
      </c>
      <c r="G184" s="241"/>
      <c r="H184" s="244">
        <v>25.02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152</v>
      </c>
      <c r="AU184" s="250" t="s">
        <v>150</v>
      </c>
      <c r="AV184" s="14" t="s">
        <v>150</v>
      </c>
      <c r="AW184" s="14" t="s">
        <v>30</v>
      </c>
      <c r="AX184" s="14" t="s">
        <v>73</v>
      </c>
      <c r="AY184" s="250" t="s">
        <v>141</v>
      </c>
    </row>
    <row r="185" s="13" customFormat="1">
      <c r="A185" s="13"/>
      <c r="B185" s="229"/>
      <c r="C185" s="230"/>
      <c r="D185" s="231" t="s">
        <v>152</v>
      </c>
      <c r="E185" s="232" t="s">
        <v>1</v>
      </c>
      <c r="F185" s="233" t="s">
        <v>204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152</v>
      </c>
      <c r="AU185" s="239" t="s">
        <v>150</v>
      </c>
      <c r="AV185" s="13" t="s">
        <v>81</v>
      </c>
      <c r="AW185" s="13" t="s">
        <v>30</v>
      </c>
      <c r="AX185" s="13" t="s">
        <v>73</v>
      </c>
      <c r="AY185" s="239" t="s">
        <v>141</v>
      </c>
    </row>
    <row r="186" s="14" customFormat="1">
      <c r="A186" s="14"/>
      <c r="B186" s="240"/>
      <c r="C186" s="241"/>
      <c r="D186" s="231" t="s">
        <v>152</v>
      </c>
      <c r="E186" s="242" t="s">
        <v>1</v>
      </c>
      <c r="F186" s="243" t="s">
        <v>205</v>
      </c>
      <c r="G186" s="241"/>
      <c r="H186" s="244">
        <v>16.561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152</v>
      </c>
      <c r="AU186" s="250" t="s">
        <v>150</v>
      </c>
      <c r="AV186" s="14" t="s">
        <v>150</v>
      </c>
      <c r="AW186" s="14" t="s">
        <v>30</v>
      </c>
      <c r="AX186" s="14" t="s">
        <v>73</v>
      </c>
      <c r="AY186" s="250" t="s">
        <v>141</v>
      </c>
    </row>
    <row r="187" s="15" customFormat="1">
      <c r="A187" s="15"/>
      <c r="B187" s="251"/>
      <c r="C187" s="252"/>
      <c r="D187" s="231" t="s">
        <v>152</v>
      </c>
      <c r="E187" s="253" t="s">
        <v>1</v>
      </c>
      <c r="F187" s="254" t="s">
        <v>170</v>
      </c>
      <c r="G187" s="252"/>
      <c r="H187" s="255">
        <v>57.460000000000001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1" t="s">
        <v>152</v>
      </c>
      <c r="AU187" s="261" t="s">
        <v>150</v>
      </c>
      <c r="AV187" s="15" t="s">
        <v>149</v>
      </c>
      <c r="AW187" s="15" t="s">
        <v>30</v>
      </c>
      <c r="AX187" s="15" t="s">
        <v>81</v>
      </c>
      <c r="AY187" s="261" t="s">
        <v>141</v>
      </c>
    </row>
    <row r="188" s="2" customFormat="1" ht="24.15" customHeight="1">
      <c r="A188" s="38"/>
      <c r="B188" s="39"/>
      <c r="C188" s="215" t="s">
        <v>206</v>
      </c>
      <c r="D188" s="215" t="s">
        <v>145</v>
      </c>
      <c r="E188" s="216" t="s">
        <v>207</v>
      </c>
      <c r="F188" s="217" t="s">
        <v>208</v>
      </c>
      <c r="G188" s="218" t="s">
        <v>148</v>
      </c>
      <c r="H188" s="219">
        <v>57.460000000000001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39</v>
      </c>
      <c r="O188" s="91"/>
      <c r="P188" s="225">
        <f>O188*H188</f>
        <v>0</v>
      </c>
      <c r="Q188" s="225">
        <v>0.0040000000000000001</v>
      </c>
      <c r="R188" s="225">
        <f>Q188*H188</f>
        <v>0.22984000000000002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149</v>
      </c>
      <c r="AT188" s="227" t="s">
        <v>145</v>
      </c>
      <c r="AU188" s="227" t="s">
        <v>150</v>
      </c>
      <c r="AY188" s="17" t="s">
        <v>141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150</v>
      </c>
      <c r="BK188" s="228">
        <f>ROUND(I188*H188,2)</f>
        <v>0</v>
      </c>
      <c r="BL188" s="17" t="s">
        <v>149</v>
      </c>
      <c r="BM188" s="227" t="s">
        <v>209</v>
      </c>
    </row>
    <row r="189" s="13" customFormat="1">
      <c r="A189" s="13"/>
      <c r="B189" s="229"/>
      <c r="C189" s="230"/>
      <c r="D189" s="231" t="s">
        <v>152</v>
      </c>
      <c r="E189" s="232" t="s">
        <v>1</v>
      </c>
      <c r="F189" s="233" t="s">
        <v>194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152</v>
      </c>
      <c r="AU189" s="239" t="s">
        <v>150</v>
      </c>
      <c r="AV189" s="13" t="s">
        <v>81</v>
      </c>
      <c r="AW189" s="13" t="s">
        <v>30</v>
      </c>
      <c r="AX189" s="13" t="s">
        <v>73</v>
      </c>
      <c r="AY189" s="239" t="s">
        <v>141</v>
      </c>
    </row>
    <row r="190" s="14" customFormat="1">
      <c r="A190" s="14"/>
      <c r="B190" s="240"/>
      <c r="C190" s="241"/>
      <c r="D190" s="231" t="s">
        <v>152</v>
      </c>
      <c r="E190" s="242" t="s">
        <v>1</v>
      </c>
      <c r="F190" s="243" t="s">
        <v>195</v>
      </c>
      <c r="G190" s="241"/>
      <c r="H190" s="244">
        <v>6.452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152</v>
      </c>
      <c r="AU190" s="250" t="s">
        <v>150</v>
      </c>
      <c r="AV190" s="14" t="s">
        <v>150</v>
      </c>
      <c r="AW190" s="14" t="s">
        <v>30</v>
      </c>
      <c r="AX190" s="14" t="s">
        <v>73</v>
      </c>
      <c r="AY190" s="250" t="s">
        <v>141</v>
      </c>
    </row>
    <row r="191" s="13" customFormat="1">
      <c r="A191" s="13"/>
      <c r="B191" s="229"/>
      <c r="C191" s="230"/>
      <c r="D191" s="231" t="s">
        <v>152</v>
      </c>
      <c r="E191" s="232" t="s">
        <v>1</v>
      </c>
      <c r="F191" s="233" t="s">
        <v>196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152</v>
      </c>
      <c r="AU191" s="239" t="s">
        <v>150</v>
      </c>
      <c r="AV191" s="13" t="s">
        <v>81</v>
      </c>
      <c r="AW191" s="13" t="s">
        <v>30</v>
      </c>
      <c r="AX191" s="13" t="s">
        <v>73</v>
      </c>
      <c r="AY191" s="239" t="s">
        <v>141</v>
      </c>
    </row>
    <row r="192" s="14" customFormat="1">
      <c r="A192" s="14"/>
      <c r="B192" s="240"/>
      <c r="C192" s="241"/>
      <c r="D192" s="231" t="s">
        <v>152</v>
      </c>
      <c r="E192" s="242" t="s">
        <v>1</v>
      </c>
      <c r="F192" s="243" t="s">
        <v>197</v>
      </c>
      <c r="G192" s="241"/>
      <c r="H192" s="244">
        <v>0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152</v>
      </c>
      <c r="AU192" s="250" t="s">
        <v>150</v>
      </c>
      <c r="AV192" s="14" t="s">
        <v>150</v>
      </c>
      <c r="AW192" s="14" t="s">
        <v>30</v>
      </c>
      <c r="AX192" s="14" t="s">
        <v>73</v>
      </c>
      <c r="AY192" s="250" t="s">
        <v>141</v>
      </c>
    </row>
    <row r="193" s="13" customFormat="1">
      <c r="A193" s="13"/>
      <c r="B193" s="229"/>
      <c r="C193" s="230"/>
      <c r="D193" s="231" t="s">
        <v>152</v>
      </c>
      <c r="E193" s="232" t="s">
        <v>1</v>
      </c>
      <c r="F193" s="233" t="s">
        <v>198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152</v>
      </c>
      <c r="AU193" s="239" t="s">
        <v>150</v>
      </c>
      <c r="AV193" s="13" t="s">
        <v>81</v>
      </c>
      <c r="AW193" s="13" t="s">
        <v>30</v>
      </c>
      <c r="AX193" s="13" t="s">
        <v>73</v>
      </c>
      <c r="AY193" s="239" t="s">
        <v>141</v>
      </c>
    </row>
    <row r="194" s="14" customFormat="1">
      <c r="A194" s="14"/>
      <c r="B194" s="240"/>
      <c r="C194" s="241"/>
      <c r="D194" s="231" t="s">
        <v>152</v>
      </c>
      <c r="E194" s="242" t="s">
        <v>1</v>
      </c>
      <c r="F194" s="243" t="s">
        <v>199</v>
      </c>
      <c r="G194" s="241"/>
      <c r="H194" s="244">
        <v>1.8540000000000001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152</v>
      </c>
      <c r="AU194" s="250" t="s">
        <v>150</v>
      </c>
      <c r="AV194" s="14" t="s">
        <v>150</v>
      </c>
      <c r="AW194" s="14" t="s">
        <v>30</v>
      </c>
      <c r="AX194" s="14" t="s">
        <v>73</v>
      </c>
      <c r="AY194" s="250" t="s">
        <v>141</v>
      </c>
    </row>
    <row r="195" s="13" customFormat="1">
      <c r="A195" s="13"/>
      <c r="B195" s="229"/>
      <c r="C195" s="230"/>
      <c r="D195" s="231" t="s">
        <v>152</v>
      </c>
      <c r="E195" s="232" t="s">
        <v>1</v>
      </c>
      <c r="F195" s="233" t="s">
        <v>200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152</v>
      </c>
      <c r="AU195" s="239" t="s">
        <v>150</v>
      </c>
      <c r="AV195" s="13" t="s">
        <v>81</v>
      </c>
      <c r="AW195" s="13" t="s">
        <v>30</v>
      </c>
      <c r="AX195" s="13" t="s">
        <v>73</v>
      </c>
      <c r="AY195" s="239" t="s">
        <v>141</v>
      </c>
    </row>
    <row r="196" s="14" customFormat="1">
      <c r="A196" s="14"/>
      <c r="B196" s="240"/>
      <c r="C196" s="241"/>
      <c r="D196" s="231" t="s">
        <v>152</v>
      </c>
      <c r="E196" s="242" t="s">
        <v>1</v>
      </c>
      <c r="F196" s="243" t="s">
        <v>201</v>
      </c>
      <c r="G196" s="241"/>
      <c r="H196" s="244">
        <v>7.5730000000000004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152</v>
      </c>
      <c r="AU196" s="250" t="s">
        <v>150</v>
      </c>
      <c r="AV196" s="14" t="s">
        <v>150</v>
      </c>
      <c r="AW196" s="14" t="s">
        <v>30</v>
      </c>
      <c r="AX196" s="14" t="s">
        <v>73</v>
      </c>
      <c r="AY196" s="250" t="s">
        <v>141</v>
      </c>
    </row>
    <row r="197" s="13" customFormat="1">
      <c r="A197" s="13"/>
      <c r="B197" s="229"/>
      <c r="C197" s="230"/>
      <c r="D197" s="231" t="s">
        <v>152</v>
      </c>
      <c r="E197" s="232" t="s">
        <v>1</v>
      </c>
      <c r="F197" s="233" t="s">
        <v>202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152</v>
      </c>
      <c r="AU197" s="239" t="s">
        <v>150</v>
      </c>
      <c r="AV197" s="13" t="s">
        <v>81</v>
      </c>
      <c r="AW197" s="13" t="s">
        <v>30</v>
      </c>
      <c r="AX197" s="13" t="s">
        <v>73</v>
      </c>
      <c r="AY197" s="239" t="s">
        <v>141</v>
      </c>
    </row>
    <row r="198" s="14" customFormat="1">
      <c r="A198" s="14"/>
      <c r="B198" s="240"/>
      <c r="C198" s="241"/>
      <c r="D198" s="231" t="s">
        <v>152</v>
      </c>
      <c r="E198" s="242" t="s">
        <v>1</v>
      </c>
      <c r="F198" s="243" t="s">
        <v>203</v>
      </c>
      <c r="G198" s="241"/>
      <c r="H198" s="244">
        <v>25.02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152</v>
      </c>
      <c r="AU198" s="250" t="s">
        <v>150</v>
      </c>
      <c r="AV198" s="14" t="s">
        <v>150</v>
      </c>
      <c r="AW198" s="14" t="s">
        <v>30</v>
      </c>
      <c r="AX198" s="14" t="s">
        <v>73</v>
      </c>
      <c r="AY198" s="250" t="s">
        <v>141</v>
      </c>
    </row>
    <row r="199" s="13" customFormat="1">
      <c r="A199" s="13"/>
      <c r="B199" s="229"/>
      <c r="C199" s="230"/>
      <c r="D199" s="231" t="s">
        <v>152</v>
      </c>
      <c r="E199" s="232" t="s">
        <v>1</v>
      </c>
      <c r="F199" s="233" t="s">
        <v>204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152</v>
      </c>
      <c r="AU199" s="239" t="s">
        <v>150</v>
      </c>
      <c r="AV199" s="13" t="s">
        <v>81</v>
      </c>
      <c r="AW199" s="13" t="s">
        <v>30</v>
      </c>
      <c r="AX199" s="13" t="s">
        <v>73</v>
      </c>
      <c r="AY199" s="239" t="s">
        <v>141</v>
      </c>
    </row>
    <row r="200" s="14" customFormat="1">
      <c r="A200" s="14"/>
      <c r="B200" s="240"/>
      <c r="C200" s="241"/>
      <c r="D200" s="231" t="s">
        <v>152</v>
      </c>
      <c r="E200" s="242" t="s">
        <v>1</v>
      </c>
      <c r="F200" s="243" t="s">
        <v>205</v>
      </c>
      <c r="G200" s="241"/>
      <c r="H200" s="244">
        <v>16.561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152</v>
      </c>
      <c r="AU200" s="250" t="s">
        <v>150</v>
      </c>
      <c r="AV200" s="14" t="s">
        <v>150</v>
      </c>
      <c r="AW200" s="14" t="s">
        <v>30</v>
      </c>
      <c r="AX200" s="14" t="s">
        <v>73</v>
      </c>
      <c r="AY200" s="250" t="s">
        <v>141</v>
      </c>
    </row>
    <row r="201" s="15" customFormat="1">
      <c r="A201" s="15"/>
      <c r="B201" s="251"/>
      <c r="C201" s="252"/>
      <c r="D201" s="231" t="s">
        <v>152</v>
      </c>
      <c r="E201" s="253" t="s">
        <v>1</v>
      </c>
      <c r="F201" s="254" t="s">
        <v>170</v>
      </c>
      <c r="G201" s="252"/>
      <c r="H201" s="255">
        <v>57.460000000000001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1" t="s">
        <v>152</v>
      </c>
      <c r="AU201" s="261" t="s">
        <v>150</v>
      </c>
      <c r="AV201" s="15" t="s">
        <v>149</v>
      </c>
      <c r="AW201" s="15" t="s">
        <v>30</v>
      </c>
      <c r="AX201" s="15" t="s">
        <v>81</v>
      </c>
      <c r="AY201" s="261" t="s">
        <v>141</v>
      </c>
    </row>
    <row r="202" s="2" customFormat="1" ht="24.15" customHeight="1">
      <c r="A202" s="38"/>
      <c r="B202" s="39"/>
      <c r="C202" s="215" t="s">
        <v>210</v>
      </c>
      <c r="D202" s="215" t="s">
        <v>145</v>
      </c>
      <c r="E202" s="216" t="s">
        <v>211</v>
      </c>
      <c r="F202" s="217" t="s">
        <v>212</v>
      </c>
      <c r="G202" s="218" t="s">
        <v>148</v>
      </c>
      <c r="H202" s="219">
        <v>1.3999999999999999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39</v>
      </c>
      <c r="O202" s="91"/>
      <c r="P202" s="225">
        <f>O202*H202</f>
        <v>0</v>
      </c>
      <c r="Q202" s="225">
        <v>0.0373</v>
      </c>
      <c r="R202" s="225">
        <f>Q202*H202</f>
        <v>0.052219999999999996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149</v>
      </c>
      <c r="AT202" s="227" t="s">
        <v>145</v>
      </c>
      <c r="AU202" s="227" t="s">
        <v>150</v>
      </c>
      <c r="AY202" s="17" t="s">
        <v>141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150</v>
      </c>
      <c r="BK202" s="228">
        <f>ROUND(I202*H202,2)</f>
        <v>0</v>
      </c>
      <c r="BL202" s="17" t="s">
        <v>149</v>
      </c>
      <c r="BM202" s="227" t="s">
        <v>213</v>
      </c>
    </row>
    <row r="203" s="13" customFormat="1">
      <c r="A203" s="13"/>
      <c r="B203" s="229"/>
      <c r="C203" s="230"/>
      <c r="D203" s="231" t="s">
        <v>152</v>
      </c>
      <c r="E203" s="232" t="s">
        <v>1</v>
      </c>
      <c r="F203" s="233" t="s">
        <v>214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152</v>
      </c>
      <c r="AU203" s="239" t="s">
        <v>150</v>
      </c>
      <c r="AV203" s="13" t="s">
        <v>81</v>
      </c>
      <c r="AW203" s="13" t="s">
        <v>30</v>
      </c>
      <c r="AX203" s="13" t="s">
        <v>73</v>
      </c>
      <c r="AY203" s="239" t="s">
        <v>141</v>
      </c>
    </row>
    <row r="204" s="14" customFormat="1">
      <c r="A204" s="14"/>
      <c r="B204" s="240"/>
      <c r="C204" s="241"/>
      <c r="D204" s="231" t="s">
        <v>152</v>
      </c>
      <c r="E204" s="242" t="s">
        <v>1</v>
      </c>
      <c r="F204" s="243" t="s">
        <v>215</v>
      </c>
      <c r="G204" s="241"/>
      <c r="H204" s="244">
        <v>1.3999999999999999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152</v>
      </c>
      <c r="AU204" s="250" t="s">
        <v>150</v>
      </c>
      <c r="AV204" s="14" t="s">
        <v>150</v>
      </c>
      <c r="AW204" s="14" t="s">
        <v>30</v>
      </c>
      <c r="AX204" s="14" t="s">
        <v>73</v>
      </c>
      <c r="AY204" s="250" t="s">
        <v>141</v>
      </c>
    </row>
    <row r="205" s="15" customFormat="1">
      <c r="A205" s="15"/>
      <c r="B205" s="251"/>
      <c r="C205" s="252"/>
      <c r="D205" s="231" t="s">
        <v>152</v>
      </c>
      <c r="E205" s="253" t="s">
        <v>1</v>
      </c>
      <c r="F205" s="254" t="s">
        <v>170</v>
      </c>
      <c r="G205" s="252"/>
      <c r="H205" s="255">
        <v>1.3999999999999999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1" t="s">
        <v>152</v>
      </c>
      <c r="AU205" s="261" t="s">
        <v>150</v>
      </c>
      <c r="AV205" s="15" t="s">
        <v>149</v>
      </c>
      <c r="AW205" s="15" t="s">
        <v>30</v>
      </c>
      <c r="AX205" s="15" t="s">
        <v>81</v>
      </c>
      <c r="AY205" s="261" t="s">
        <v>141</v>
      </c>
    </row>
    <row r="206" s="2" customFormat="1" ht="24.15" customHeight="1">
      <c r="A206" s="38"/>
      <c r="B206" s="39"/>
      <c r="C206" s="215" t="s">
        <v>216</v>
      </c>
      <c r="D206" s="215" t="s">
        <v>145</v>
      </c>
      <c r="E206" s="216" t="s">
        <v>217</v>
      </c>
      <c r="F206" s="217" t="s">
        <v>218</v>
      </c>
      <c r="G206" s="218" t="s">
        <v>148</v>
      </c>
      <c r="H206" s="219">
        <v>40.534999999999997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39</v>
      </c>
      <c r="O206" s="91"/>
      <c r="P206" s="225">
        <f>O206*H206</f>
        <v>0</v>
      </c>
      <c r="Q206" s="225">
        <v>0.0073499999999999998</v>
      </c>
      <c r="R206" s="225">
        <f>Q206*H206</f>
        <v>0.29793224999999995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149</v>
      </c>
      <c r="AT206" s="227" t="s">
        <v>145</v>
      </c>
      <c r="AU206" s="227" t="s">
        <v>150</v>
      </c>
      <c r="AY206" s="17" t="s">
        <v>141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150</v>
      </c>
      <c r="BK206" s="228">
        <f>ROUND(I206*H206,2)</f>
        <v>0</v>
      </c>
      <c r="BL206" s="17" t="s">
        <v>149</v>
      </c>
      <c r="BM206" s="227" t="s">
        <v>219</v>
      </c>
    </row>
    <row r="207" s="13" customFormat="1">
      <c r="A207" s="13"/>
      <c r="B207" s="229"/>
      <c r="C207" s="230"/>
      <c r="D207" s="231" t="s">
        <v>152</v>
      </c>
      <c r="E207" s="232" t="s">
        <v>1</v>
      </c>
      <c r="F207" s="233" t="s">
        <v>220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152</v>
      </c>
      <c r="AU207" s="239" t="s">
        <v>150</v>
      </c>
      <c r="AV207" s="13" t="s">
        <v>81</v>
      </c>
      <c r="AW207" s="13" t="s">
        <v>30</v>
      </c>
      <c r="AX207" s="13" t="s">
        <v>73</v>
      </c>
      <c r="AY207" s="239" t="s">
        <v>141</v>
      </c>
    </row>
    <row r="208" s="14" customFormat="1">
      <c r="A208" s="14"/>
      <c r="B208" s="240"/>
      <c r="C208" s="241"/>
      <c r="D208" s="231" t="s">
        <v>152</v>
      </c>
      <c r="E208" s="242" t="s">
        <v>1</v>
      </c>
      <c r="F208" s="243" t="s">
        <v>221</v>
      </c>
      <c r="G208" s="241"/>
      <c r="H208" s="244">
        <v>23.594999999999999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152</v>
      </c>
      <c r="AU208" s="250" t="s">
        <v>150</v>
      </c>
      <c r="AV208" s="14" t="s">
        <v>150</v>
      </c>
      <c r="AW208" s="14" t="s">
        <v>30</v>
      </c>
      <c r="AX208" s="14" t="s">
        <v>73</v>
      </c>
      <c r="AY208" s="250" t="s">
        <v>141</v>
      </c>
    </row>
    <row r="209" s="13" customFormat="1">
      <c r="A209" s="13"/>
      <c r="B209" s="229"/>
      <c r="C209" s="230"/>
      <c r="D209" s="231" t="s">
        <v>152</v>
      </c>
      <c r="E209" s="232" t="s">
        <v>1</v>
      </c>
      <c r="F209" s="233" t="s">
        <v>222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152</v>
      </c>
      <c r="AU209" s="239" t="s">
        <v>150</v>
      </c>
      <c r="AV209" s="13" t="s">
        <v>81</v>
      </c>
      <c r="AW209" s="13" t="s">
        <v>30</v>
      </c>
      <c r="AX209" s="13" t="s">
        <v>73</v>
      </c>
      <c r="AY209" s="239" t="s">
        <v>141</v>
      </c>
    </row>
    <row r="210" s="14" customFormat="1">
      <c r="A210" s="14"/>
      <c r="B210" s="240"/>
      <c r="C210" s="241"/>
      <c r="D210" s="231" t="s">
        <v>152</v>
      </c>
      <c r="E210" s="242" t="s">
        <v>1</v>
      </c>
      <c r="F210" s="243" t="s">
        <v>223</v>
      </c>
      <c r="G210" s="241"/>
      <c r="H210" s="244">
        <v>5.1100000000000003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152</v>
      </c>
      <c r="AU210" s="250" t="s">
        <v>150</v>
      </c>
      <c r="AV210" s="14" t="s">
        <v>150</v>
      </c>
      <c r="AW210" s="14" t="s">
        <v>30</v>
      </c>
      <c r="AX210" s="14" t="s">
        <v>73</v>
      </c>
      <c r="AY210" s="250" t="s">
        <v>141</v>
      </c>
    </row>
    <row r="211" s="13" customFormat="1">
      <c r="A211" s="13"/>
      <c r="B211" s="229"/>
      <c r="C211" s="230"/>
      <c r="D211" s="231" t="s">
        <v>152</v>
      </c>
      <c r="E211" s="232" t="s">
        <v>1</v>
      </c>
      <c r="F211" s="233" t="s">
        <v>224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152</v>
      </c>
      <c r="AU211" s="239" t="s">
        <v>150</v>
      </c>
      <c r="AV211" s="13" t="s">
        <v>81</v>
      </c>
      <c r="AW211" s="13" t="s">
        <v>30</v>
      </c>
      <c r="AX211" s="13" t="s">
        <v>73</v>
      </c>
      <c r="AY211" s="239" t="s">
        <v>141</v>
      </c>
    </row>
    <row r="212" s="14" customFormat="1">
      <c r="A212" s="14"/>
      <c r="B212" s="240"/>
      <c r="C212" s="241"/>
      <c r="D212" s="231" t="s">
        <v>152</v>
      </c>
      <c r="E212" s="242" t="s">
        <v>1</v>
      </c>
      <c r="F212" s="243" t="s">
        <v>225</v>
      </c>
      <c r="G212" s="241"/>
      <c r="H212" s="244">
        <v>5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152</v>
      </c>
      <c r="AU212" s="250" t="s">
        <v>150</v>
      </c>
      <c r="AV212" s="14" t="s">
        <v>150</v>
      </c>
      <c r="AW212" s="14" t="s">
        <v>30</v>
      </c>
      <c r="AX212" s="14" t="s">
        <v>73</v>
      </c>
      <c r="AY212" s="250" t="s">
        <v>141</v>
      </c>
    </row>
    <row r="213" s="13" customFormat="1">
      <c r="A213" s="13"/>
      <c r="B213" s="229"/>
      <c r="C213" s="230"/>
      <c r="D213" s="231" t="s">
        <v>152</v>
      </c>
      <c r="E213" s="232" t="s">
        <v>1</v>
      </c>
      <c r="F213" s="233" t="s">
        <v>226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152</v>
      </c>
      <c r="AU213" s="239" t="s">
        <v>150</v>
      </c>
      <c r="AV213" s="13" t="s">
        <v>81</v>
      </c>
      <c r="AW213" s="13" t="s">
        <v>30</v>
      </c>
      <c r="AX213" s="13" t="s">
        <v>73</v>
      </c>
      <c r="AY213" s="239" t="s">
        <v>141</v>
      </c>
    </row>
    <row r="214" s="14" customFormat="1">
      <c r="A214" s="14"/>
      <c r="B214" s="240"/>
      <c r="C214" s="241"/>
      <c r="D214" s="231" t="s">
        <v>152</v>
      </c>
      <c r="E214" s="242" t="s">
        <v>1</v>
      </c>
      <c r="F214" s="243" t="s">
        <v>225</v>
      </c>
      <c r="G214" s="241"/>
      <c r="H214" s="244">
        <v>5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152</v>
      </c>
      <c r="AU214" s="250" t="s">
        <v>150</v>
      </c>
      <c r="AV214" s="14" t="s">
        <v>150</v>
      </c>
      <c r="AW214" s="14" t="s">
        <v>30</v>
      </c>
      <c r="AX214" s="14" t="s">
        <v>73</v>
      </c>
      <c r="AY214" s="250" t="s">
        <v>141</v>
      </c>
    </row>
    <row r="215" s="13" customFormat="1">
      <c r="A215" s="13"/>
      <c r="B215" s="229"/>
      <c r="C215" s="230"/>
      <c r="D215" s="231" t="s">
        <v>152</v>
      </c>
      <c r="E215" s="232" t="s">
        <v>1</v>
      </c>
      <c r="F215" s="233" t="s">
        <v>227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152</v>
      </c>
      <c r="AU215" s="239" t="s">
        <v>150</v>
      </c>
      <c r="AV215" s="13" t="s">
        <v>81</v>
      </c>
      <c r="AW215" s="13" t="s">
        <v>30</v>
      </c>
      <c r="AX215" s="13" t="s">
        <v>73</v>
      </c>
      <c r="AY215" s="239" t="s">
        <v>141</v>
      </c>
    </row>
    <row r="216" s="14" customFormat="1">
      <c r="A216" s="14"/>
      <c r="B216" s="240"/>
      <c r="C216" s="241"/>
      <c r="D216" s="231" t="s">
        <v>152</v>
      </c>
      <c r="E216" s="242" t="s">
        <v>1</v>
      </c>
      <c r="F216" s="243" t="s">
        <v>228</v>
      </c>
      <c r="G216" s="241"/>
      <c r="H216" s="244">
        <v>1.8300000000000001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152</v>
      </c>
      <c r="AU216" s="250" t="s">
        <v>150</v>
      </c>
      <c r="AV216" s="14" t="s">
        <v>150</v>
      </c>
      <c r="AW216" s="14" t="s">
        <v>30</v>
      </c>
      <c r="AX216" s="14" t="s">
        <v>73</v>
      </c>
      <c r="AY216" s="250" t="s">
        <v>141</v>
      </c>
    </row>
    <row r="217" s="15" customFormat="1">
      <c r="A217" s="15"/>
      <c r="B217" s="251"/>
      <c r="C217" s="252"/>
      <c r="D217" s="231" t="s">
        <v>152</v>
      </c>
      <c r="E217" s="253" t="s">
        <v>1</v>
      </c>
      <c r="F217" s="254" t="s">
        <v>170</v>
      </c>
      <c r="G217" s="252"/>
      <c r="H217" s="255">
        <v>40.534999999999997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1" t="s">
        <v>152</v>
      </c>
      <c r="AU217" s="261" t="s">
        <v>150</v>
      </c>
      <c r="AV217" s="15" t="s">
        <v>149</v>
      </c>
      <c r="AW217" s="15" t="s">
        <v>30</v>
      </c>
      <c r="AX217" s="15" t="s">
        <v>81</v>
      </c>
      <c r="AY217" s="261" t="s">
        <v>141</v>
      </c>
    </row>
    <row r="218" s="2" customFormat="1" ht="24.15" customHeight="1">
      <c r="A218" s="38"/>
      <c r="B218" s="39"/>
      <c r="C218" s="215" t="s">
        <v>229</v>
      </c>
      <c r="D218" s="215" t="s">
        <v>145</v>
      </c>
      <c r="E218" s="216" t="s">
        <v>230</v>
      </c>
      <c r="F218" s="217" t="s">
        <v>231</v>
      </c>
      <c r="G218" s="218" t="s">
        <v>148</v>
      </c>
      <c r="H218" s="219">
        <v>153.75</v>
      </c>
      <c r="I218" s="220"/>
      <c r="J218" s="221">
        <f>ROUND(I218*H218,2)</f>
        <v>0</v>
      </c>
      <c r="K218" s="222"/>
      <c r="L218" s="44"/>
      <c r="M218" s="223" t="s">
        <v>1</v>
      </c>
      <c r="N218" s="224" t="s">
        <v>39</v>
      </c>
      <c r="O218" s="91"/>
      <c r="P218" s="225">
        <f>O218*H218</f>
        <v>0</v>
      </c>
      <c r="Q218" s="225">
        <v>0.00025999999999999998</v>
      </c>
      <c r="R218" s="225">
        <f>Q218*H218</f>
        <v>0.039974999999999997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149</v>
      </c>
      <c r="AT218" s="227" t="s">
        <v>145</v>
      </c>
      <c r="AU218" s="227" t="s">
        <v>150</v>
      </c>
      <c r="AY218" s="17" t="s">
        <v>141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150</v>
      </c>
      <c r="BK218" s="228">
        <f>ROUND(I218*H218,2)</f>
        <v>0</v>
      </c>
      <c r="BL218" s="17" t="s">
        <v>149</v>
      </c>
      <c r="BM218" s="227" t="s">
        <v>232</v>
      </c>
    </row>
    <row r="219" s="13" customFormat="1">
      <c r="A219" s="13"/>
      <c r="B219" s="229"/>
      <c r="C219" s="230"/>
      <c r="D219" s="231" t="s">
        <v>152</v>
      </c>
      <c r="E219" s="232" t="s">
        <v>1</v>
      </c>
      <c r="F219" s="233" t="s">
        <v>194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152</v>
      </c>
      <c r="AU219" s="239" t="s">
        <v>150</v>
      </c>
      <c r="AV219" s="13" t="s">
        <v>81</v>
      </c>
      <c r="AW219" s="13" t="s">
        <v>30</v>
      </c>
      <c r="AX219" s="13" t="s">
        <v>73</v>
      </c>
      <c r="AY219" s="239" t="s">
        <v>141</v>
      </c>
    </row>
    <row r="220" s="14" customFormat="1">
      <c r="A220" s="14"/>
      <c r="B220" s="240"/>
      <c r="C220" s="241"/>
      <c r="D220" s="231" t="s">
        <v>152</v>
      </c>
      <c r="E220" s="242" t="s">
        <v>1</v>
      </c>
      <c r="F220" s="243" t="s">
        <v>233</v>
      </c>
      <c r="G220" s="241"/>
      <c r="H220" s="244">
        <v>19.779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152</v>
      </c>
      <c r="AU220" s="250" t="s">
        <v>150</v>
      </c>
      <c r="AV220" s="14" t="s">
        <v>150</v>
      </c>
      <c r="AW220" s="14" t="s">
        <v>30</v>
      </c>
      <c r="AX220" s="14" t="s">
        <v>73</v>
      </c>
      <c r="AY220" s="250" t="s">
        <v>141</v>
      </c>
    </row>
    <row r="221" s="13" customFormat="1">
      <c r="A221" s="13"/>
      <c r="B221" s="229"/>
      <c r="C221" s="230"/>
      <c r="D221" s="231" t="s">
        <v>152</v>
      </c>
      <c r="E221" s="232" t="s">
        <v>1</v>
      </c>
      <c r="F221" s="233" t="s">
        <v>234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152</v>
      </c>
      <c r="AU221" s="239" t="s">
        <v>150</v>
      </c>
      <c r="AV221" s="13" t="s">
        <v>81</v>
      </c>
      <c r="AW221" s="13" t="s">
        <v>30</v>
      </c>
      <c r="AX221" s="13" t="s">
        <v>73</v>
      </c>
      <c r="AY221" s="239" t="s">
        <v>141</v>
      </c>
    </row>
    <row r="222" s="14" customFormat="1">
      <c r="A222" s="14"/>
      <c r="B222" s="240"/>
      <c r="C222" s="241"/>
      <c r="D222" s="231" t="s">
        <v>152</v>
      </c>
      <c r="E222" s="242" t="s">
        <v>1</v>
      </c>
      <c r="F222" s="243" t="s">
        <v>235</v>
      </c>
      <c r="G222" s="241"/>
      <c r="H222" s="244">
        <v>8.9979999999999993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152</v>
      </c>
      <c r="AU222" s="250" t="s">
        <v>150</v>
      </c>
      <c r="AV222" s="14" t="s">
        <v>150</v>
      </c>
      <c r="AW222" s="14" t="s">
        <v>30</v>
      </c>
      <c r="AX222" s="14" t="s">
        <v>73</v>
      </c>
      <c r="AY222" s="250" t="s">
        <v>141</v>
      </c>
    </row>
    <row r="223" s="13" customFormat="1">
      <c r="A223" s="13"/>
      <c r="B223" s="229"/>
      <c r="C223" s="230"/>
      <c r="D223" s="231" t="s">
        <v>152</v>
      </c>
      <c r="E223" s="232" t="s">
        <v>1</v>
      </c>
      <c r="F223" s="233" t="s">
        <v>200</v>
      </c>
      <c r="G223" s="230"/>
      <c r="H223" s="232" t="s">
        <v>1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152</v>
      </c>
      <c r="AU223" s="239" t="s">
        <v>150</v>
      </c>
      <c r="AV223" s="13" t="s">
        <v>81</v>
      </c>
      <c r="AW223" s="13" t="s">
        <v>30</v>
      </c>
      <c r="AX223" s="13" t="s">
        <v>73</v>
      </c>
      <c r="AY223" s="239" t="s">
        <v>141</v>
      </c>
    </row>
    <row r="224" s="14" customFormat="1">
      <c r="A224" s="14"/>
      <c r="B224" s="240"/>
      <c r="C224" s="241"/>
      <c r="D224" s="231" t="s">
        <v>152</v>
      </c>
      <c r="E224" s="242" t="s">
        <v>1</v>
      </c>
      <c r="F224" s="243" t="s">
        <v>236</v>
      </c>
      <c r="G224" s="241"/>
      <c r="H224" s="244">
        <v>31.59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152</v>
      </c>
      <c r="AU224" s="250" t="s">
        <v>150</v>
      </c>
      <c r="AV224" s="14" t="s">
        <v>150</v>
      </c>
      <c r="AW224" s="14" t="s">
        <v>30</v>
      </c>
      <c r="AX224" s="14" t="s">
        <v>73</v>
      </c>
      <c r="AY224" s="250" t="s">
        <v>141</v>
      </c>
    </row>
    <row r="225" s="13" customFormat="1">
      <c r="A225" s="13"/>
      <c r="B225" s="229"/>
      <c r="C225" s="230"/>
      <c r="D225" s="231" t="s">
        <v>152</v>
      </c>
      <c r="E225" s="232" t="s">
        <v>1</v>
      </c>
      <c r="F225" s="233" t="s">
        <v>202</v>
      </c>
      <c r="G225" s="230"/>
      <c r="H225" s="232" t="s">
        <v>1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152</v>
      </c>
      <c r="AU225" s="239" t="s">
        <v>150</v>
      </c>
      <c r="AV225" s="13" t="s">
        <v>81</v>
      </c>
      <c r="AW225" s="13" t="s">
        <v>30</v>
      </c>
      <c r="AX225" s="13" t="s">
        <v>73</v>
      </c>
      <c r="AY225" s="239" t="s">
        <v>141</v>
      </c>
    </row>
    <row r="226" s="14" customFormat="1">
      <c r="A226" s="14"/>
      <c r="B226" s="240"/>
      <c r="C226" s="241"/>
      <c r="D226" s="231" t="s">
        <v>152</v>
      </c>
      <c r="E226" s="242" t="s">
        <v>1</v>
      </c>
      <c r="F226" s="243" t="s">
        <v>237</v>
      </c>
      <c r="G226" s="241"/>
      <c r="H226" s="244">
        <v>57.878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152</v>
      </c>
      <c r="AU226" s="250" t="s">
        <v>150</v>
      </c>
      <c r="AV226" s="14" t="s">
        <v>150</v>
      </c>
      <c r="AW226" s="14" t="s">
        <v>30</v>
      </c>
      <c r="AX226" s="14" t="s">
        <v>73</v>
      </c>
      <c r="AY226" s="250" t="s">
        <v>141</v>
      </c>
    </row>
    <row r="227" s="13" customFormat="1">
      <c r="A227" s="13"/>
      <c r="B227" s="229"/>
      <c r="C227" s="230"/>
      <c r="D227" s="231" t="s">
        <v>152</v>
      </c>
      <c r="E227" s="232" t="s">
        <v>1</v>
      </c>
      <c r="F227" s="233" t="s">
        <v>204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152</v>
      </c>
      <c r="AU227" s="239" t="s">
        <v>150</v>
      </c>
      <c r="AV227" s="13" t="s">
        <v>81</v>
      </c>
      <c r="AW227" s="13" t="s">
        <v>30</v>
      </c>
      <c r="AX227" s="13" t="s">
        <v>73</v>
      </c>
      <c r="AY227" s="239" t="s">
        <v>141</v>
      </c>
    </row>
    <row r="228" s="14" customFormat="1">
      <c r="A228" s="14"/>
      <c r="B228" s="240"/>
      <c r="C228" s="241"/>
      <c r="D228" s="231" t="s">
        <v>152</v>
      </c>
      <c r="E228" s="242" t="s">
        <v>1</v>
      </c>
      <c r="F228" s="243" t="s">
        <v>238</v>
      </c>
      <c r="G228" s="241"/>
      <c r="H228" s="244">
        <v>45.761000000000003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152</v>
      </c>
      <c r="AU228" s="250" t="s">
        <v>150</v>
      </c>
      <c r="AV228" s="14" t="s">
        <v>150</v>
      </c>
      <c r="AW228" s="14" t="s">
        <v>30</v>
      </c>
      <c r="AX228" s="14" t="s">
        <v>73</v>
      </c>
      <c r="AY228" s="250" t="s">
        <v>141</v>
      </c>
    </row>
    <row r="229" s="13" customFormat="1">
      <c r="A229" s="13"/>
      <c r="B229" s="229"/>
      <c r="C229" s="230"/>
      <c r="D229" s="231" t="s">
        <v>152</v>
      </c>
      <c r="E229" s="232" t="s">
        <v>1</v>
      </c>
      <c r="F229" s="233" t="s">
        <v>239</v>
      </c>
      <c r="G229" s="230"/>
      <c r="H229" s="232" t="s">
        <v>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152</v>
      </c>
      <c r="AU229" s="239" t="s">
        <v>150</v>
      </c>
      <c r="AV229" s="13" t="s">
        <v>81</v>
      </c>
      <c r="AW229" s="13" t="s">
        <v>30</v>
      </c>
      <c r="AX229" s="13" t="s">
        <v>73</v>
      </c>
      <c r="AY229" s="239" t="s">
        <v>141</v>
      </c>
    </row>
    <row r="230" s="14" customFormat="1">
      <c r="A230" s="14"/>
      <c r="B230" s="240"/>
      <c r="C230" s="241"/>
      <c r="D230" s="231" t="s">
        <v>152</v>
      </c>
      <c r="E230" s="242" t="s">
        <v>1</v>
      </c>
      <c r="F230" s="243" t="s">
        <v>240</v>
      </c>
      <c r="G230" s="241"/>
      <c r="H230" s="244">
        <v>14.019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152</v>
      </c>
      <c r="AU230" s="250" t="s">
        <v>150</v>
      </c>
      <c r="AV230" s="14" t="s">
        <v>150</v>
      </c>
      <c r="AW230" s="14" t="s">
        <v>30</v>
      </c>
      <c r="AX230" s="14" t="s">
        <v>73</v>
      </c>
      <c r="AY230" s="250" t="s">
        <v>141</v>
      </c>
    </row>
    <row r="231" s="13" customFormat="1">
      <c r="A231" s="13"/>
      <c r="B231" s="229"/>
      <c r="C231" s="230"/>
      <c r="D231" s="231" t="s">
        <v>152</v>
      </c>
      <c r="E231" s="232" t="s">
        <v>1</v>
      </c>
      <c r="F231" s="233" t="s">
        <v>241</v>
      </c>
      <c r="G231" s="230"/>
      <c r="H231" s="232" t="s">
        <v>1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9" t="s">
        <v>152</v>
      </c>
      <c r="AU231" s="239" t="s">
        <v>150</v>
      </c>
      <c r="AV231" s="13" t="s">
        <v>81</v>
      </c>
      <c r="AW231" s="13" t="s">
        <v>30</v>
      </c>
      <c r="AX231" s="13" t="s">
        <v>73</v>
      </c>
      <c r="AY231" s="239" t="s">
        <v>141</v>
      </c>
    </row>
    <row r="232" s="14" customFormat="1">
      <c r="A232" s="14"/>
      <c r="B232" s="240"/>
      <c r="C232" s="241"/>
      <c r="D232" s="231" t="s">
        <v>152</v>
      </c>
      <c r="E232" s="242" t="s">
        <v>1</v>
      </c>
      <c r="F232" s="243" t="s">
        <v>242</v>
      </c>
      <c r="G232" s="241"/>
      <c r="H232" s="244">
        <v>4.4299999999999997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152</v>
      </c>
      <c r="AU232" s="250" t="s">
        <v>150</v>
      </c>
      <c r="AV232" s="14" t="s">
        <v>150</v>
      </c>
      <c r="AW232" s="14" t="s">
        <v>30</v>
      </c>
      <c r="AX232" s="14" t="s">
        <v>73</v>
      </c>
      <c r="AY232" s="250" t="s">
        <v>141</v>
      </c>
    </row>
    <row r="233" s="13" customFormat="1">
      <c r="A233" s="13"/>
      <c r="B233" s="229"/>
      <c r="C233" s="230"/>
      <c r="D233" s="231" t="s">
        <v>152</v>
      </c>
      <c r="E233" s="232" t="s">
        <v>1</v>
      </c>
      <c r="F233" s="233" t="s">
        <v>243</v>
      </c>
      <c r="G233" s="230"/>
      <c r="H233" s="232" t="s">
        <v>1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152</v>
      </c>
      <c r="AU233" s="239" t="s">
        <v>150</v>
      </c>
      <c r="AV233" s="13" t="s">
        <v>81</v>
      </c>
      <c r="AW233" s="13" t="s">
        <v>30</v>
      </c>
      <c r="AX233" s="13" t="s">
        <v>73</v>
      </c>
      <c r="AY233" s="239" t="s">
        <v>141</v>
      </c>
    </row>
    <row r="234" s="14" customFormat="1">
      <c r="A234" s="14"/>
      <c r="B234" s="240"/>
      <c r="C234" s="241"/>
      <c r="D234" s="231" t="s">
        <v>152</v>
      </c>
      <c r="E234" s="242" t="s">
        <v>1</v>
      </c>
      <c r="F234" s="243" t="s">
        <v>244</v>
      </c>
      <c r="G234" s="241"/>
      <c r="H234" s="244">
        <v>-28.704999999999998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152</v>
      </c>
      <c r="AU234" s="250" t="s">
        <v>150</v>
      </c>
      <c r="AV234" s="14" t="s">
        <v>150</v>
      </c>
      <c r="AW234" s="14" t="s">
        <v>30</v>
      </c>
      <c r="AX234" s="14" t="s">
        <v>73</v>
      </c>
      <c r="AY234" s="250" t="s">
        <v>141</v>
      </c>
    </row>
    <row r="235" s="15" customFormat="1">
      <c r="A235" s="15"/>
      <c r="B235" s="251"/>
      <c r="C235" s="252"/>
      <c r="D235" s="231" t="s">
        <v>152</v>
      </c>
      <c r="E235" s="253" t="s">
        <v>1</v>
      </c>
      <c r="F235" s="254" t="s">
        <v>170</v>
      </c>
      <c r="G235" s="252"/>
      <c r="H235" s="255">
        <v>153.75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1" t="s">
        <v>152</v>
      </c>
      <c r="AU235" s="261" t="s">
        <v>150</v>
      </c>
      <c r="AV235" s="15" t="s">
        <v>149</v>
      </c>
      <c r="AW235" s="15" t="s">
        <v>30</v>
      </c>
      <c r="AX235" s="15" t="s">
        <v>81</v>
      </c>
      <c r="AY235" s="261" t="s">
        <v>141</v>
      </c>
    </row>
    <row r="236" s="2" customFormat="1" ht="24.15" customHeight="1">
      <c r="A236" s="38"/>
      <c r="B236" s="39"/>
      <c r="C236" s="215" t="s">
        <v>245</v>
      </c>
      <c r="D236" s="215" t="s">
        <v>145</v>
      </c>
      <c r="E236" s="216" t="s">
        <v>246</v>
      </c>
      <c r="F236" s="217" t="s">
        <v>247</v>
      </c>
      <c r="G236" s="218" t="s">
        <v>148</v>
      </c>
      <c r="H236" s="219">
        <v>20.315000000000001</v>
      </c>
      <c r="I236" s="220"/>
      <c r="J236" s="221">
        <f>ROUND(I236*H236,2)</f>
        <v>0</v>
      </c>
      <c r="K236" s="222"/>
      <c r="L236" s="44"/>
      <c r="M236" s="223" t="s">
        <v>1</v>
      </c>
      <c r="N236" s="224" t="s">
        <v>39</v>
      </c>
      <c r="O236" s="91"/>
      <c r="P236" s="225">
        <f>O236*H236</f>
        <v>0</v>
      </c>
      <c r="Q236" s="225">
        <v>0.0043800000000000002</v>
      </c>
      <c r="R236" s="225">
        <f>Q236*H236</f>
        <v>0.088979700000000009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149</v>
      </c>
      <c r="AT236" s="227" t="s">
        <v>145</v>
      </c>
      <c r="AU236" s="227" t="s">
        <v>150</v>
      </c>
      <c r="AY236" s="17" t="s">
        <v>141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150</v>
      </c>
      <c r="BK236" s="228">
        <f>ROUND(I236*H236,2)</f>
        <v>0</v>
      </c>
      <c r="BL236" s="17" t="s">
        <v>149</v>
      </c>
      <c r="BM236" s="227" t="s">
        <v>248</v>
      </c>
    </row>
    <row r="237" s="13" customFormat="1">
      <c r="A237" s="13"/>
      <c r="B237" s="229"/>
      <c r="C237" s="230"/>
      <c r="D237" s="231" t="s">
        <v>152</v>
      </c>
      <c r="E237" s="232" t="s">
        <v>1</v>
      </c>
      <c r="F237" s="233" t="s">
        <v>249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152</v>
      </c>
      <c r="AU237" s="239" t="s">
        <v>150</v>
      </c>
      <c r="AV237" s="13" t="s">
        <v>81</v>
      </c>
      <c r="AW237" s="13" t="s">
        <v>30</v>
      </c>
      <c r="AX237" s="13" t="s">
        <v>73</v>
      </c>
      <c r="AY237" s="239" t="s">
        <v>141</v>
      </c>
    </row>
    <row r="238" s="14" customFormat="1">
      <c r="A238" s="14"/>
      <c r="B238" s="240"/>
      <c r="C238" s="241"/>
      <c r="D238" s="231" t="s">
        <v>152</v>
      </c>
      <c r="E238" s="242" t="s">
        <v>1</v>
      </c>
      <c r="F238" s="243" t="s">
        <v>250</v>
      </c>
      <c r="G238" s="241"/>
      <c r="H238" s="244">
        <v>18.315000000000001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152</v>
      </c>
      <c r="AU238" s="250" t="s">
        <v>150</v>
      </c>
      <c r="AV238" s="14" t="s">
        <v>150</v>
      </c>
      <c r="AW238" s="14" t="s">
        <v>30</v>
      </c>
      <c r="AX238" s="14" t="s">
        <v>73</v>
      </c>
      <c r="AY238" s="250" t="s">
        <v>141</v>
      </c>
    </row>
    <row r="239" s="13" customFormat="1">
      <c r="A239" s="13"/>
      <c r="B239" s="229"/>
      <c r="C239" s="230"/>
      <c r="D239" s="231" t="s">
        <v>152</v>
      </c>
      <c r="E239" s="232" t="s">
        <v>1</v>
      </c>
      <c r="F239" s="233" t="s">
        <v>251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152</v>
      </c>
      <c r="AU239" s="239" t="s">
        <v>150</v>
      </c>
      <c r="AV239" s="13" t="s">
        <v>81</v>
      </c>
      <c r="AW239" s="13" t="s">
        <v>30</v>
      </c>
      <c r="AX239" s="13" t="s">
        <v>73</v>
      </c>
      <c r="AY239" s="239" t="s">
        <v>141</v>
      </c>
    </row>
    <row r="240" s="14" customFormat="1">
      <c r="A240" s="14"/>
      <c r="B240" s="240"/>
      <c r="C240" s="241"/>
      <c r="D240" s="231" t="s">
        <v>152</v>
      </c>
      <c r="E240" s="242" t="s">
        <v>1</v>
      </c>
      <c r="F240" s="243" t="s">
        <v>150</v>
      </c>
      <c r="G240" s="241"/>
      <c r="H240" s="244">
        <v>2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152</v>
      </c>
      <c r="AU240" s="250" t="s">
        <v>150</v>
      </c>
      <c r="AV240" s="14" t="s">
        <v>150</v>
      </c>
      <c r="AW240" s="14" t="s">
        <v>30</v>
      </c>
      <c r="AX240" s="14" t="s">
        <v>73</v>
      </c>
      <c r="AY240" s="250" t="s">
        <v>141</v>
      </c>
    </row>
    <row r="241" s="15" customFormat="1">
      <c r="A241" s="15"/>
      <c r="B241" s="251"/>
      <c r="C241" s="252"/>
      <c r="D241" s="231" t="s">
        <v>152</v>
      </c>
      <c r="E241" s="253" t="s">
        <v>1</v>
      </c>
      <c r="F241" s="254" t="s">
        <v>170</v>
      </c>
      <c r="G241" s="252"/>
      <c r="H241" s="255">
        <v>20.315000000000001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1" t="s">
        <v>152</v>
      </c>
      <c r="AU241" s="261" t="s">
        <v>150</v>
      </c>
      <c r="AV241" s="15" t="s">
        <v>149</v>
      </c>
      <c r="AW241" s="15" t="s">
        <v>30</v>
      </c>
      <c r="AX241" s="15" t="s">
        <v>81</v>
      </c>
      <c r="AY241" s="261" t="s">
        <v>141</v>
      </c>
    </row>
    <row r="242" s="2" customFormat="1" ht="24.15" customHeight="1">
      <c r="A242" s="38"/>
      <c r="B242" s="39"/>
      <c r="C242" s="215" t="s">
        <v>252</v>
      </c>
      <c r="D242" s="215" t="s">
        <v>145</v>
      </c>
      <c r="E242" s="216" t="s">
        <v>253</v>
      </c>
      <c r="F242" s="217" t="s">
        <v>254</v>
      </c>
      <c r="G242" s="218" t="s">
        <v>148</v>
      </c>
      <c r="H242" s="219">
        <v>153.75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39</v>
      </c>
      <c r="O242" s="91"/>
      <c r="P242" s="225">
        <f>O242*H242</f>
        <v>0</v>
      </c>
      <c r="Q242" s="225">
        <v>0.0040000000000000001</v>
      </c>
      <c r="R242" s="225">
        <f>Q242*H242</f>
        <v>0.61499999999999999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149</v>
      </c>
      <c r="AT242" s="227" t="s">
        <v>145</v>
      </c>
      <c r="AU242" s="227" t="s">
        <v>150</v>
      </c>
      <c r="AY242" s="17" t="s">
        <v>141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150</v>
      </c>
      <c r="BK242" s="228">
        <f>ROUND(I242*H242,2)</f>
        <v>0</v>
      </c>
      <c r="BL242" s="17" t="s">
        <v>149</v>
      </c>
      <c r="BM242" s="227" t="s">
        <v>255</v>
      </c>
    </row>
    <row r="243" s="13" customFormat="1">
      <c r="A243" s="13"/>
      <c r="B243" s="229"/>
      <c r="C243" s="230"/>
      <c r="D243" s="231" t="s">
        <v>152</v>
      </c>
      <c r="E243" s="232" t="s">
        <v>1</v>
      </c>
      <c r="F243" s="233" t="s">
        <v>194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152</v>
      </c>
      <c r="AU243" s="239" t="s">
        <v>150</v>
      </c>
      <c r="AV243" s="13" t="s">
        <v>81</v>
      </c>
      <c r="AW243" s="13" t="s">
        <v>30</v>
      </c>
      <c r="AX243" s="13" t="s">
        <v>73</v>
      </c>
      <c r="AY243" s="239" t="s">
        <v>141</v>
      </c>
    </row>
    <row r="244" s="14" customFormat="1">
      <c r="A244" s="14"/>
      <c r="B244" s="240"/>
      <c r="C244" s="241"/>
      <c r="D244" s="231" t="s">
        <v>152</v>
      </c>
      <c r="E244" s="242" t="s">
        <v>1</v>
      </c>
      <c r="F244" s="243" t="s">
        <v>233</v>
      </c>
      <c r="G244" s="241"/>
      <c r="H244" s="244">
        <v>19.779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152</v>
      </c>
      <c r="AU244" s="250" t="s">
        <v>150</v>
      </c>
      <c r="AV244" s="14" t="s">
        <v>150</v>
      </c>
      <c r="AW244" s="14" t="s">
        <v>30</v>
      </c>
      <c r="AX244" s="14" t="s">
        <v>73</v>
      </c>
      <c r="AY244" s="250" t="s">
        <v>141</v>
      </c>
    </row>
    <row r="245" s="13" customFormat="1">
      <c r="A245" s="13"/>
      <c r="B245" s="229"/>
      <c r="C245" s="230"/>
      <c r="D245" s="231" t="s">
        <v>152</v>
      </c>
      <c r="E245" s="232" t="s">
        <v>1</v>
      </c>
      <c r="F245" s="233" t="s">
        <v>234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152</v>
      </c>
      <c r="AU245" s="239" t="s">
        <v>150</v>
      </c>
      <c r="AV245" s="13" t="s">
        <v>81</v>
      </c>
      <c r="AW245" s="13" t="s">
        <v>30</v>
      </c>
      <c r="AX245" s="13" t="s">
        <v>73</v>
      </c>
      <c r="AY245" s="239" t="s">
        <v>141</v>
      </c>
    </row>
    <row r="246" s="14" customFormat="1">
      <c r="A246" s="14"/>
      <c r="B246" s="240"/>
      <c r="C246" s="241"/>
      <c r="D246" s="231" t="s">
        <v>152</v>
      </c>
      <c r="E246" s="242" t="s">
        <v>1</v>
      </c>
      <c r="F246" s="243" t="s">
        <v>235</v>
      </c>
      <c r="G246" s="241"/>
      <c r="H246" s="244">
        <v>8.9979999999999993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152</v>
      </c>
      <c r="AU246" s="250" t="s">
        <v>150</v>
      </c>
      <c r="AV246" s="14" t="s">
        <v>150</v>
      </c>
      <c r="AW246" s="14" t="s">
        <v>30</v>
      </c>
      <c r="AX246" s="14" t="s">
        <v>73</v>
      </c>
      <c r="AY246" s="250" t="s">
        <v>141</v>
      </c>
    </row>
    <row r="247" s="13" customFormat="1">
      <c r="A247" s="13"/>
      <c r="B247" s="229"/>
      <c r="C247" s="230"/>
      <c r="D247" s="231" t="s">
        <v>152</v>
      </c>
      <c r="E247" s="232" t="s">
        <v>1</v>
      </c>
      <c r="F247" s="233" t="s">
        <v>200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152</v>
      </c>
      <c r="AU247" s="239" t="s">
        <v>150</v>
      </c>
      <c r="AV247" s="13" t="s">
        <v>81</v>
      </c>
      <c r="AW247" s="13" t="s">
        <v>30</v>
      </c>
      <c r="AX247" s="13" t="s">
        <v>73</v>
      </c>
      <c r="AY247" s="239" t="s">
        <v>141</v>
      </c>
    </row>
    <row r="248" s="14" customFormat="1">
      <c r="A248" s="14"/>
      <c r="B248" s="240"/>
      <c r="C248" s="241"/>
      <c r="D248" s="231" t="s">
        <v>152</v>
      </c>
      <c r="E248" s="242" t="s">
        <v>1</v>
      </c>
      <c r="F248" s="243" t="s">
        <v>236</v>
      </c>
      <c r="G248" s="241"/>
      <c r="H248" s="244">
        <v>31.59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152</v>
      </c>
      <c r="AU248" s="250" t="s">
        <v>150</v>
      </c>
      <c r="AV248" s="14" t="s">
        <v>150</v>
      </c>
      <c r="AW248" s="14" t="s">
        <v>30</v>
      </c>
      <c r="AX248" s="14" t="s">
        <v>73</v>
      </c>
      <c r="AY248" s="250" t="s">
        <v>141</v>
      </c>
    </row>
    <row r="249" s="13" customFormat="1">
      <c r="A249" s="13"/>
      <c r="B249" s="229"/>
      <c r="C249" s="230"/>
      <c r="D249" s="231" t="s">
        <v>152</v>
      </c>
      <c r="E249" s="232" t="s">
        <v>1</v>
      </c>
      <c r="F249" s="233" t="s">
        <v>202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152</v>
      </c>
      <c r="AU249" s="239" t="s">
        <v>150</v>
      </c>
      <c r="AV249" s="13" t="s">
        <v>81</v>
      </c>
      <c r="AW249" s="13" t="s">
        <v>30</v>
      </c>
      <c r="AX249" s="13" t="s">
        <v>73</v>
      </c>
      <c r="AY249" s="239" t="s">
        <v>141</v>
      </c>
    </row>
    <row r="250" s="14" customFormat="1">
      <c r="A250" s="14"/>
      <c r="B250" s="240"/>
      <c r="C250" s="241"/>
      <c r="D250" s="231" t="s">
        <v>152</v>
      </c>
      <c r="E250" s="242" t="s">
        <v>1</v>
      </c>
      <c r="F250" s="243" t="s">
        <v>256</v>
      </c>
      <c r="G250" s="241"/>
      <c r="H250" s="244">
        <v>57.878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152</v>
      </c>
      <c r="AU250" s="250" t="s">
        <v>150</v>
      </c>
      <c r="AV250" s="14" t="s">
        <v>150</v>
      </c>
      <c r="AW250" s="14" t="s">
        <v>30</v>
      </c>
      <c r="AX250" s="14" t="s">
        <v>73</v>
      </c>
      <c r="AY250" s="250" t="s">
        <v>141</v>
      </c>
    </row>
    <row r="251" s="13" customFormat="1">
      <c r="A251" s="13"/>
      <c r="B251" s="229"/>
      <c r="C251" s="230"/>
      <c r="D251" s="231" t="s">
        <v>152</v>
      </c>
      <c r="E251" s="232" t="s">
        <v>1</v>
      </c>
      <c r="F251" s="233" t="s">
        <v>204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152</v>
      </c>
      <c r="AU251" s="239" t="s">
        <v>150</v>
      </c>
      <c r="AV251" s="13" t="s">
        <v>81</v>
      </c>
      <c r="AW251" s="13" t="s">
        <v>30</v>
      </c>
      <c r="AX251" s="13" t="s">
        <v>73</v>
      </c>
      <c r="AY251" s="239" t="s">
        <v>141</v>
      </c>
    </row>
    <row r="252" s="14" customFormat="1">
      <c r="A252" s="14"/>
      <c r="B252" s="240"/>
      <c r="C252" s="241"/>
      <c r="D252" s="231" t="s">
        <v>152</v>
      </c>
      <c r="E252" s="242" t="s">
        <v>1</v>
      </c>
      <c r="F252" s="243" t="s">
        <v>238</v>
      </c>
      <c r="G252" s="241"/>
      <c r="H252" s="244">
        <v>45.761000000000003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152</v>
      </c>
      <c r="AU252" s="250" t="s">
        <v>150</v>
      </c>
      <c r="AV252" s="14" t="s">
        <v>150</v>
      </c>
      <c r="AW252" s="14" t="s">
        <v>30</v>
      </c>
      <c r="AX252" s="14" t="s">
        <v>73</v>
      </c>
      <c r="AY252" s="250" t="s">
        <v>141</v>
      </c>
    </row>
    <row r="253" s="13" customFormat="1">
      <c r="A253" s="13"/>
      <c r="B253" s="229"/>
      <c r="C253" s="230"/>
      <c r="D253" s="231" t="s">
        <v>152</v>
      </c>
      <c r="E253" s="232" t="s">
        <v>1</v>
      </c>
      <c r="F253" s="233" t="s">
        <v>239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152</v>
      </c>
      <c r="AU253" s="239" t="s">
        <v>150</v>
      </c>
      <c r="AV253" s="13" t="s">
        <v>81</v>
      </c>
      <c r="AW253" s="13" t="s">
        <v>30</v>
      </c>
      <c r="AX253" s="13" t="s">
        <v>73</v>
      </c>
      <c r="AY253" s="239" t="s">
        <v>141</v>
      </c>
    </row>
    <row r="254" s="14" customFormat="1">
      <c r="A254" s="14"/>
      <c r="B254" s="240"/>
      <c r="C254" s="241"/>
      <c r="D254" s="231" t="s">
        <v>152</v>
      </c>
      <c r="E254" s="242" t="s">
        <v>1</v>
      </c>
      <c r="F254" s="243" t="s">
        <v>240</v>
      </c>
      <c r="G254" s="241"/>
      <c r="H254" s="244">
        <v>14.019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152</v>
      </c>
      <c r="AU254" s="250" t="s">
        <v>150</v>
      </c>
      <c r="AV254" s="14" t="s">
        <v>150</v>
      </c>
      <c r="AW254" s="14" t="s">
        <v>30</v>
      </c>
      <c r="AX254" s="14" t="s">
        <v>73</v>
      </c>
      <c r="AY254" s="250" t="s">
        <v>141</v>
      </c>
    </row>
    <row r="255" s="13" customFormat="1">
      <c r="A255" s="13"/>
      <c r="B255" s="229"/>
      <c r="C255" s="230"/>
      <c r="D255" s="231" t="s">
        <v>152</v>
      </c>
      <c r="E255" s="232" t="s">
        <v>1</v>
      </c>
      <c r="F255" s="233" t="s">
        <v>241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152</v>
      </c>
      <c r="AU255" s="239" t="s">
        <v>150</v>
      </c>
      <c r="AV255" s="13" t="s">
        <v>81</v>
      </c>
      <c r="AW255" s="13" t="s">
        <v>30</v>
      </c>
      <c r="AX255" s="13" t="s">
        <v>73</v>
      </c>
      <c r="AY255" s="239" t="s">
        <v>141</v>
      </c>
    </row>
    <row r="256" s="14" customFormat="1">
      <c r="A256" s="14"/>
      <c r="B256" s="240"/>
      <c r="C256" s="241"/>
      <c r="D256" s="231" t="s">
        <v>152</v>
      </c>
      <c r="E256" s="242" t="s">
        <v>1</v>
      </c>
      <c r="F256" s="243" t="s">
        <v>242</v>
      </c>
      <c r="G256" s="241"/>
      <c r="H256" s="244">
        <v>4.4299999999999997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152</v>
      </c>
      <c r="AU256" s="250" t="s">
        <v>150</v>
      </c>
      <c r="AV256" s="14" t="s">
        <v>150</v>
      </c>
      <c r="AW256" s="14" t="s">
        <v>30</v>
      </c>
      <c r="AX256" s="14" t="s">
        <v>73</v>
      </c>
      <c r="AY256" s="250" t="s">
        <v>141</v>
      </c>
    </row>
    <row r="257" s="13" customFormat="1">
      <c r="A257" s="13"/>
      <c r="B257" s="229"/>
      <c r="C257" s="230"/>
      <c r="D257" s="231" t="s">
        <v>152</v>
      </c>
      <c r="E257" s="232" t="s">
        <v>1</v>
      </c>
      <c r="F257" s="233" t="s">
        <v>243</v>
      </c>
      <c r="G257" s="230"/>
      <c r="H257" s="232" t="s">
        <v>1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152</v>
      </c>
      <c r="AU257" s="239" t="s">
        <v>150</v>
      </c>
      <c r="AV257" s="13" t="s">
        <v>81</v>
      </c>
      <c r="AW257" s="13" t="s">
        <v>30</v>
      </c>
      <c r="AX257" s="13" t="s">
        <v>73</v>
      </c>
      <c r="AY257" s="239" t="s">
        <v>141</v>
      </c>
    </row>
    <row r="258" s="14" customFormat="1">
      <c r="A258" s="14"/>
      <c r="B258" s="240"/>
      <c r="C258" s="241"/>
      <c r="D258" s="231" t="s">
        <v>152</v>
      </c>
      <c r="E258" s="242" t="s">
        <v>1</v>
      </c>
      <c r="F258" s="243" t="s">
        <v>244</v>
      </c>
      <c r="G258" s="241"/>
      <c r="H258" s="244">
        <v>-28.704999999999998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152</v>
      </c>
      <c r="AU258" s="250" t="s">
        <v>150</v>
      </c>
      <c r="AV258" s="14" t="s">
        <v>150</v>
      </c>
      <c r="AW258" s="14" t="s">
        <v>30</v>
      </c>
      <c r="AX258" s="14" t="s">
        <v>73</v>
      </c>
      <c r="AY258" s="250" t="s">
        <v>141</v>
      </c>
    </row>
    <row r="259" s="15" customFormat="1">
      <c r="A259" s="15"/>
      <c r="B259" s="251"/>
      <c r="C259" s="252"/>
      <c r="D259" s="231" t="s">
        <v>152</v>
      </c>
      <c r="E259" s="253" t="s">
        <v>1</v>
      </c>
      <c r="F259" s="254" t="s">
        <v>170</v>
      </c>
      <c r="G259" s="252"/>
      <c r="H259" s="255">
        <v>153.75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1" t="s">
        <v>152</v>
      </c>
      <c r="AU259" s="261" t="s">
        <v>150</v>
      </c>
      <c r="AV259" s="15" t="s">
        <v>149</v>
      </c>
      <c r="AW259" s="15" t="s">
        <v>30</v>
      </c>
      <c r="AX259" s="15" t="s">
        <v>81</v>
      </c>
      <c r="AY259" s="261" t="s">
        <v>141</v>
      </c>
    </row>
    <row r="260" s="2" customFormat="1" ht="24.15" customHeight="1">
      <c r="A260" s="38"/>
      <c r="B260" s="39"/>
      <c r="C260" s="215" t="s">
        <v>257</v>
      </c>
      <c r="D260" s="215" t="s">
        <v>145</v>
      </c>
      <c r="E260" s="216" t="s">
        <v>258</v>
      </c>
      <c r="F260" s="217" t="s">
        <v>259</v>
      </c>
      <c r="G260" s="218" t="s">
        <v>148</v>
      </c>
      <c r="H260" s="219">
        <v>17.024999999999999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39</v>
      </c>
      <c r="O260" s="91"/>
      <c r="P260" s="225">
        <f>O260*H260</f>
        <v>0</v>
      </c>
      <c r="Q260" s="225">
        <v>0.0373</v>
      </c>
      <c r="R260" s="225">
        <f>Q260*H260</f>
        <v>0.63503249999999989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149</v>
      </c>
      <c r="AT260" s="227" t="s">
        <v>145</v>
      </c>
      <c r="AU260" s="227" t="s">
        <v>150</v>
      </c>
      <c r="AY260" s="17" t="s">
        <v>141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150</v>
      </c>
      <c r="BK260" s="228">
        <f>ROUND(I260*H260,2)</f>
        <v>0</v>
      </c>
      <c r="BL260" s="17" t="s">
        <v>149</v>
      </c>
      <c r="BM260" s="227" t="s">
        <v>260</v>
      </c>
    </row>
    <row r="261" s="13" customFormat="1">
      <c r="A261" s="13"/>
      <c r="B261" s="229"/>
      <c r="C261" s="230"/>
      <c r="D261" s="231" t="s">
        <v>152</v>
      </c>
      <c r="E261" s="232" t="s">
        <v>1</v>
      </c>
      <c r="F261" s="233" t="s">
        <v>261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152</v>
      </c>
      <c r="AU261" s="239" t="s">
        <v>150</v>
      </c>
      <c r="AV261" s="13" t="s">
        <v>81</v>
      </c>
      <c r="AW261" s="13" t="s">
        <v>30</v>
      </c>
      <c r="AX261" s="13" t="s">
        <v>73</v>
      </c>
      <c r="AY261" s="239" t="s">
        <v>141</v>
      </c>
    </row>
    <row r="262" s="14" customFormat="1">
      <c r="A262" s="14"/>
      <c r="B262" s="240"/>
      <c r="C262" s="241"/>
      <c r="D262" s="231" t="s">
        <v>152</v>
      </c>
      <c r="E262" s="242" t="s">
        <v>1</v>
      </c>
      <c r="F262" s="243" t="s">
        <v>262</v>
      </c>
      <c r="G262" s="241"/>
      <c r="H262" s="244">
        <v>2.1749999999999998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152</v>
      </c>
      <c r="AU262" s="250" t="s">
        <v>150</v>
      </c>
      <c r="AV262" s="14" t="s">
        <v>150</v>
      </c>
      <c r="AW262" s="14" t="s">
        <v>30</v>
      </c>
      <c r="AX262" s="14" t="s">
        <v>73</v>
      </c>
      <c r="AY262" s="250" t="s">
        <v>141</v>
      </c>
    </row>
    <row r="263" s="13" customFormat="1">
      <c r="A263" s="13"/>
      <c r="B263" s="229"/>
      <c r="C263" s="230"/>
      <c r="D263" s="231" t="s">
        <v>152</v>
      </c>
      <c r="E263" s="232" t="s">
        <v>1</v>
      </c>
      <c r="F263" s="233" t="s">
        <v>263</v>
      </c>
      <c r="G263" s="230"/>
      <c r="H263" s="232" t="s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152</v>
      </c>
      <c r="AU263" s="239" t="s">
        <v>150</v>
      </c>
      <c r="AV263" s="13" t="s">
        <v>81</v>
      </c>
      <c r="AW263" s="13" t="s">
        <v>30</v>
      </c>
      <c r="AX263" s="13" t="s">
        <v>73</v>
      </c>
      <c r="AY263" s="239" t="s">
        <v>141</v>
      </c>
    </row>
    <row r="264" s="14" customFormat="1">
      <c r="A264" s="14"/>
      <c r="B264" s="240"/>
      <c r="C264" s="241"/>
      <c r="D264" s="231" t="s">
        <v>152</v>
      </c>
      <c r="E264" s="242" t="s">
        <v>1</v>
      </c>
      <c r="F264" s="243" t="s">
        <v>264</v>
      </c>
      <c r="G264" s="241"/>
      <c r="H264" s="244">
        <v>3.4500000000000002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152</v>
      </c>
      <c r="AU264" s="250" t="s">
        <v>150</v>
      </c>
      <c r="AV264" s="14" t="s">
        <v>150</v>
      </c>
      <c r="AW264" s="14" t="s">
        <v>30</v>
      </c>
      <c r="AX264" s="14" t="s">
        <v>73</v>
      </c>
      <c r="AY264" s="250" t="s">
        <v>141</v>
      </c>
    </row>
    <row r="265" s="13" customFormat="1">
      <c r="A265" s="13"/>
      <c r="B265" s="229"/>
      <c r="C265" s="230"/>
      <c r="D265" s="231" t="s">
        <v>152</v>
      </c>
      <c r="E265" s="232" t="s">
        <v>1</v>
      </c>
      <c r="F265" s="233" t="s">
        <v>265</v>
      </c>
      <c r="G265" s="230"/>
      <c r="H265" s="232" t="s">
        <v>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152</v>
      </c>
      <c r="AU265" s="239" t="s">
        <v>150</v>
      </c>
      <c r="AV265" s="13" t="s">
        <v>81</v>
      </c>
      <c r="AW265" s="13" t="s">
        <v>30</v>
      </c>
      <c r="AX265" s="13" t="s">
        <v>73</v>
      </c>
      <c r="AY265" s="239" t="s">
        <v>141</v>
      </c>
    </row>
    <row r="266" s="14" customFormat="1">
      <c r="A266" s="14"/>
      <c r="B266" s="240"/>
      <c r="C266" s="241"/>
      <c r="D266" s="231" t="s">
        <v>152</v>
      </c>
      <c r="E266" s="242" t="s">
        <v>1</v>
      </c>
      <c r="F266" s="243" t="s">
        <v>266</v>
      </c>
      <c r="G266" s="241"/>
      <c r="H266" s="244">
        <v>8.4000000000000004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152</v>
      </c>
      <c r="AU266" s="250" t="s">
        <v>150</v>
      </c>
      <c r="AV266" s="14" t="s">
        <v>150</v>
      </c>
      <c r="AW266" s="14" t="s">
        <v>30</v>
      </c>
      <c r="AX266" s="14" t="s">
        <v>73</v>
      </c>
      <c r="AY266" s="250" t="s">
        <v>141</v>
      </c>
    </row>
    <row r="267" s="13" customFormat="1">
      <c r="A267" s="13"/>
      <c r="B267" s="229"/>
      <c r="C267" s="230"/>
      <c r="D267" s="231" t="s">
        <v>152</v>
      </c>
      <c r="E267" s="232" t="s">
        <v>1</v>
      </c>
      <c r="F267" s="233" t="s">
        <v>267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152</v>
      </c>
      <c r="AU267" s="239" t="s">
        <v>150</v>
      </c>
      <c r="AV267" s="13" t="s">
        <v>81</v>
      </c>
      <c r="AW267" s="13" t="s">
        <v>30</v>
      </c>
      <c r="AX267" s="13" t="s">
        <v>73</v>
      </c>
      <c r="AY267" s="239" t="s">
        <v>141</v>
      </c>
    </row>
    <row r="268" s="14" customFormat="1">
      <c r="A268" s="14"/>
      <c r="B268" s="240"/>
      <c r="C268" s="241"/>
      <c r="D268" s="231" t="s">
        <v>152</v>
      </c>
      <c r="E268" s="242" t="s">
        <v>1</v>
      </c>
      <c r="F268" s="243" t="s">
        <v>142</v>
      </c>
      <c r="G268" s="241"/>
      <c r="H268" s="244">
        <v>3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152</v>
      </c>
      <c r="AU268" s="250" t="s">
        <v>150</v>
      </c>
      <c r="AV268" s="14" t="s">
        <v>150</v>
      </c>
      <c r="AW268" s="14" t="s">
        <v>30</v>
      </c>
      <c r="AX268" s="14" t="s">
        <v>73</v>
      </c>
      <c r="AY268" s="250" t="s">
        <v>141</v>
      </c>
    </row>
    <row r="269" s="15" customFormat="1">
      <c r="A269" s="15"/>
      <c r="B269" s="251"/>
      <c r="C269" s="252"/>
      <c r="D269" s="231" t="s">
        <v>152</v>
      </c>
      <c r="E269" s="253" t="s">
        <v>1</v>
      </c>
      <c r="F269" s="254" t="s">
        <v>170</v>
      </c>
      <c r="G269" s="252"/>
      <c r="H269" s="255">
        <v>17.024999999999999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1" t="s">
        <v>152</v>
      </c>
      <c r="AU269" s="261" t="s">
        <v>150</v>
      </c>
      <c r="AV269" s="15" t="s">
        <v>149</v>
      </c>
      <c r="AW269" s="15" t="s">
        <v>30</v>
      </c>
      <c r="AX269" s="15" t="s">
        <v>81</v>
      </c>
      <c r="AY269" s="261" t="s">
        <v>141</v>
      </c>
    </row>
    <row r="270" s="2" customFormat="1" ht="24.15" customHeight="1">
      <c r="A270" s="38"/>
      <c r="B270" s="39"/>
      <c r="C270" s="215" t="s">
        <v>268</v>
      </c>
      <c r="D270" s="215" t="s">
        <v>145</v>
      </c>
      <c r="E270" s="216" t="s">
        <v>269</v>
      </c>
      <c r="F270" s="217" t="s">
        <v>270</v>
      </c>
      <c r="G270" s="218" t="s">
        <v>158</v>
      </c>
      <c r="H270" s="219">
        <v>30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39</v>
      </c>
      <c r="O270" s="91"/>
      <c r="P270" s="225">
        <f>O270*H270</f>
        <v>0</v>
      </c>
      <c r="Q270" s="225">
        <v>0.0033999999999999998</v>
      </c>
      <c r="R270" s="225">
        <f>Q270*H270</f>
        <v>0.10199999999999999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149</v>
      </c>
      <c r="AT270" s="227" t="s">
        <v>145</v>
      </c>
      <c r="AU270" s="227" t="s">
        <v>150</v>
      </c>
      <c r="AY270" s="17" t="s">
        <v>141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150</v>
      </c>
      <c r="BK270" s="228">
        <f>ROUND(I270*H270,2)</f>
        <v>0</v>
      </c>
      <c r="BL270" s="17" t="s">
        <v>149</v>
      </c>
      <c r="BM270" s="227" t="s">
        <v>271</v>
      </c>
    </row>
    <row r="271" s="13" customFormat="1">
      <c r="A271" s="13"/>
      <c r="B271" s="229"/>
      <c r="C271" s="230"/>
      <c r="D271" s="231" t="s">
        <v>152</v>
      </c>
      <c r="E271" s="232" t="s">
        <v>1</v>
      </c>
      <c r="F271" s="233" t="s">
        <v>272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152</v>
      </c>
      <c r="AU271" s="239" t="s">
        <v>150</v>
      </c>
      <c r="AV271" s="13" t="s">
        <v>81</v>
      </c>
      <c r="AW271" s="13" t="s">
        <v>30</v>
      </c>
      <c r="AX271" s="13" t="s">
        <v>73</v>
      </c>
      <c r="AY271" s="239" t="s">
        <v>141</v>
      </c>
    </row>
    <row r="272" s="14" customFormat="1">
      <c r="A272" s="14"/>
      <c r="B272" s="240"/>
      <c r="C272" s="241"/>
      <c r="D272" s="231" t="s">
        <v>152</v>
      </c>
      <c r="E272" s="242" t="s">
        <v>1</v>
      </c>
      <c r="F272" s="243" t="s">
        <v>273</v>
      </c>
      <c r="G272" s="241"/>
      <c r="H272" s="244">
        <v>30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152</v>
      </c>
      <c r="AU272" s="250" t="s">
        <v>150</v>
      </c>
      <c r="AV272" s="14" t="s">
        <v>150</v>
      </c>
      <c r="AW272" s="14" t="s">
        <v>30</v>
      </c>
      <c r="AX272" s="14" t="s">
        <v>81</v>
      </c>
      <c r="AY272" s="250" t="s">
        <v>141</v>
      </c>
    </row>
    <row r="273" s="2" customFormat="1" ht="24.15" customHeight="1">
      <c r="A273" s="38"/>
      <c r="B273" s="39"/>
      <c r="C273" s="215" t="s">
        <v>274</v>
      </c>
      <c r="D273" s="215" t="s">
        <v>145</v>
      </c>
      <c r="E273" s="216" t="s">
        <v>275</v>
      </c>
      <c r="F273" s="217" t="s">
        <v>276</v>
      </c>
      <c r="G273" s="218" t="s">
        <v>148</v>
      </c>
      <c r="H273" s="219">
        <v>40.594999999999999</v>
      </c>
      <c r="I273" s="220"/>
      <c r="J273" s="221">
        <f>ROUND(I273*H273,2)</f>
        <v>0</v>
      </c>
      <c r="K273" s="222"/>
      <c r="L273" s="44"/>
      <c r="M273" s="223" t="s">
        <v>1</v>
      </c>
      <c r="N273" s="224" t="s">
        <v>39</v>
      </c>
      <c r="O273" s="91"/>
      <c r="P273" s="225">
        <f>O273*H273</f>
        <v>0</v>
      </c>
      <c r="Q273" s="225">
        <v>0.015400000000000001</v>
      </c>
      <c r="R273" s="225">
        <f>Q273*H273</f>
        <v>0.62516300000000002</v>
      </c>
      <c r="S273" s="225">
        <v>0</v>
      </c>
      <c r="T273" s="22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149</v>
      </c>
      <c r="AT273" s="227" t="s">
        <v>145</v>
      </c>
      <c r="AU273" s="227" t="s">
        <v>150</v>
      </c>
      <c r="AY273" s="17" t="s">
        <v>141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150</v>
      </c>
      <c r="BK273" s="228">
        <f>ROUND(I273*H273,2)</f>
        <v>0</v>
      </c>
      <c r="BL273" s="17" t="s">
        <v>149</v>
      </c>
      <c r="BM273" s="227" t="s">
        <v>277</v>
      </c>
    </row>
    <row r="274" s="13" customFormat="1">
      <c r="A274" s="13"/>
      <c r="B274" s="229"/>
      <c r="C274" s="230"/>
      <c r="D274" s="231" t="s">
        <v>152</v>
      </c>
      <c r="E274" s="232" t="s">
        <v>1</v>
      </c>
      <c r="F274" s="233" t="s">
        <v>220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152</v>
      </c>
      <c r="AU274" s="239" t="s">
        <v>150</v>
      </c>
      <c r="AV274" s="13" t="s">
        <v>81</v>
      </c>
      <c r="AW274" s="13" t="s">
        <v>30</v>
      </c>
      <c r="AX274" s="13" t="s">
        <v>73</v>
      </c>
      <c r="AY274" s="239" t="s">
        <v>141</v>
      </c>
    </row>
    <row r="275" s="14" customFormat="1">
      <c r="A275" s="14"/>
      <c r="B275" s="240"/>
      <c r="C275" s="241"/>
      <c r="D275" s="231" t="s">
        <v>152</v>
      </c>
      <c r="E275" s="242" t="s">
        <v>1</v>
      </c>
      <c r="F275" s="243" t="s">
        <v>221</v>
      </c>
      <c r="G275" s="241"/>
      <c r="H275" s="244">
        <v>23.594999999999999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152</v>
      </c>
      <c r="AU275" s="250" t="s">
        <v>150</v>
      </c>
      <c r="AV275" s="14" t="s">
        <v>150</v>
      </c>
      <c r="AW275" s="14" t="s">
        <v>30</v>
      </c>
      <c r="AX275" s="14" t="s">
        <v>73</v>
      </c>
      <c r="AY275" s="250" t="s">
        <v>141</v>
      </c>
    </row>
    <row r="276" s="13" customFormat="1">
      <c r="A276" s="13"/>
      <c r="B276" s="229"/>
      <c r="C276" s="230"/>
      <c r="D276" s="231" t="s">
        <v>152</v>
      </c>
      <c r="E276" s="232" t="s">
        <v>1</v>
      </c>
      <c r="F276" s="233" t="s">
        <v>222</v>
      </c>
      <c r="G276" s="230"/>
      <c r="H276" s="232" t="s">
        <v>1</v>
      </c>
      <c r="I276" s="234"/>
      <c r="J276" s="230"/>
      <c r="K276" s="230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152</v>
      </c>
      <c r="AU276" s="239" t="s">
        <v>150</v>
      </c>
      <c r="AV276" s="13" t="s">
        <v>81</v>
      </c>
      <c r="AW276" s="13" t="s">
        <v>30</v>
      </c>
      <c r="AX276" s="13" t="s">
        <v>73</v>
      </c>
      <c r="AY276" s="239" t="s">
        <v>141</v>
      </c>
    </row>
    <row r="277" s="14" customFormat="1">
      <c r="A277" s="14"/>
      <c r="B277" s="240"/>
      <c r="C277" s="241"/>
      <c r="D277" s="231" t="s">
        <v>152</v>
      </c>
      <c r="E277" s="242" t="s">
        <v>1</v>
      </c>
      <c r="F277" s="243" t="s">
        <v>223</v>
      </c>
      <c r="G277" s="241"/>
      <c r="H277" s="244">
        <v>5.1100000000000003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0" t="s">
        <v>152</v>
      </c>
      <c r="AU277" s="250" t="s">
        <v>150</v>
      </c>
      <c r="AV277" s="14" t="s">
        <v>150</v>
      </c>
      <c r="AW277" s="14" t="s">
        <v>30</v>
      </c>
      <c r="AX277" s="14" t="s">
        <v>73</v>
      </c>
      <c r="AY277" s="250" t="s">
        <v>141</v>
      </c>
    </row>
    <row r="278" s="13" customFormat="1">
      <c r="A278" s="13"/>
      <c r="B278" s="229"/>
      <c r="C278" s="230"/>
      <c r="D278" s="231" t="s">
        <v>152</v>
      </c>
      <c r="E278" s="232" t="s">
        <v>1</v>
      </c>
      <c r="F278" s="233" t="s">
        <v>278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152</v>
      </c>
      <c r="AU278" s="239" t="s">
        <v>150</v>
      </c>
      <c r="AV278" s="13" t="s">
        <v>81</v>
      </c>
      <c r="AW278" s="13" t="s">
        <v>30</v>
      </c>
      <c r="AX278" s="13" t="s">
        <v>73</v>
      </c>
      <c r="AY278" s="239" t="s">
        <v>141</v>
      </c>
    </row>
    <row r="279" s="14" customFormat="1">
      <c r="A279" s="14"/>
      <c r="B279" s="240"/>
      <c r="C279" s="241"/>
      <c r="D279" s="231" t="s">
        <v>152</v>
      </c>
      <c r="E279" s="242" t="s">
        <v>1</v>
      </c>
      <c r="F279" s="243" t="s">
        <v>279</v>
      </c>
      <c r="G279" s="241"/>
      <c r="H279" s="244">
        <v>10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152</v>
      </c>
      <c r="AU279" s="250" t="s">
        <v>150</v>
      </c>
      <c r="AV279" s="14" t="s">
        <v>150</v>
      </c>
      <c r="AW279" s="14" t="s">
        <v>30</v>
      </c>
      <c r="AX279" s="14" t="s">
        <v>73</v>
      </c>
      <c r="AY279" s="250" t="s">
        <v>141</v>
      </c>
    </row>
    <row r="280" s="13" customFormat="1">
      <c r="A280" s="13"/>
      <c r="B280" s="229"/>
      <c r="C280" s="230"/>
      <c r="D280" s="231" t="s">
        <v>152</v>
      </c>
      <c r="E280" s="232" t="s">
        <v>1</v>
      </c>
      <c r="F280" s="233" t="s">
        <v>227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152</v>
      </c>
      <c r="AU280" s="239" t="s">
        <v>150</v>
      </c>
      <c r="AV280" s="13" t="s">
        <v>81</v>
      </c>
      <c r="AW280" s="13" t="s">
        <v>30</v>
      </c>
      <c r="AX280" s="13" t="s">
        <v>73</v>
      </c>
      <c r="AY280" s="239" t="s">
        <v>141</v>
      </c>
    </row>
    <row r="281" s="14" customFormat="1">
      <c r="A281" s="14"/>
      <c r="B281" s="240"/>
      <c r="C281" s="241"/>
      <c r="D281" s="231" t="s">
        <v>152</v>
      </c>
      <c r="E281" s="242" t="s">
        <v>1</v>
      </c>
      <c r="F281" s="243" t="s">
        <v>280</v>
      </c>
      <c r="G281" s="241"/>
      <c r="H281" s="244">
        <v>1.8899999999999999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152</v>
      </c>
      <c r="AU281" s="250" t="s">
        <v>150</v>
      </c>
      <c r="AV281" s="14" t="s">
        <v>150</v>
      </c>
      <c r="AW281" s="14" t="s">
        <v>30</v>
      </c>
      <c r="AX281" s="14" t="s">
        <v>73</v>
      </c>
      <c r="AY281" s="250" t="s">
        <v>141</v>
      </c>
    </row>
    <row r="282" s="15" customFormat="1">
      <c r="A282" s="15"/>
      <c r="B282" s="251"/>
      <c r="C282" s="252"/>
      <c r="D282" s="231" t="s">
        <v>152</v>
      </c>
      <c r="E282" s="253" t="s">
        <v>1</v>
      </c>
      <c r="F282" s="254" t="s">
        <v>170</v>
      </c>
      <c r="G282" s="252"/>
      <c r="H282" s="255">
        <v>40.594999999999999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1" t="s">
        <v>152</v>
      </c>
      <c r="AU282" s="261" t="s">
        <v>150</v>
      </c>
      <c r="AV282" s="15" t="s">
        <v>149</v>
      </c>
      <c r="AW282" s="15" t="s">
        <v>30</v>
      </c>
      <c r="AX282" s="15" t="s">
        <v>81</v>
      </c>
      <c r="AY282" s="261" t="s">
        <v>141</v>
      </c>
    </row>
    <row r="283" s="2" customFormat="1" ht="33" customHeight="1">
      <c r="A283" s="38"/>
      <c r="B283" s="39"/>
      <c r="C283" s="215" t="s">
        <v>281</v>
      </c>
      <c r="D283" s="215" t="s">
        <v>145</v>
      </c>
      <c r="E283" s="216" t="s">
        <v>282</v>
      </c>
      <c r="F283" s="217" t="s">
        <v>283</v>
      </c>
      <c r="G283" s="218" t="s">
        <v>284</v>
      </c>
      <c r="H283" s="219">
        <v>0.88500000000000001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39</v>
      </c>
      <c r="O283" s="91"/>
      <c r="P283" s="225">
        <f>O283*H283</f>
        <v>0</v>
      </c>
      <c r="Q283" s="225">
        <v>2.5018699999999998</v>
      </c>
      <c r="R283" s="225">
        <f>Q283*H283</f>
        <v>2.2141549499999997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149</v>
      </c>
      <c r="AT283" s="227" t="s">
        <v>145</v>
      </c>
      <c r="AU283" s="227" t="s">
        <v>150</v>
      </c>
      <c r="AY283" s="17" t="s">
        <v>141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150</v>
      </c>
      <c r="BK283" s="228">
        <f>ROUND(I283*H283,2)</f>
        <v>0</v>
      </c>
      <c r="BL283" s="17" t="s">
        <v>149</v>
      </c>
      <c r="BM283" s="227" t="s">
        <v>285</v>
      </c>
    </row>
    <row r="284" s="13" customFormat="1">
      <c r="A284" s="13"/>
      <c r="B284" s="229"/>
      <c r="C284" s="230"/>
      <c r="D284" s="231" t="s">
        <v>152</v>
      </c>
      <c r="E284" s="232" t="s">
        <v>1</v>
      </c>
      <c r="F284" s="233" t="s">
        <v>200</v>
      </c>
      <c r="G284" s="230"/>
      <c r="H284" s="232" t="s">
        <v>1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152</v>
      </c>
      <c r="AU284" s="239" t="s">
        <v>150</v>
      </c>
      <c r="AV284" s="13" t="s">
        <v>81</v>
      </c>
      <c r="AW284" s="13" t="s">
        <v>30</v>
      </c>
      <c r="AX284" s="13" t="s">
        <v>73</v>
      </c>
      <c r="AY284" s="239" t="s">
        <v>141</v>
      </c>
    </row>
    <row r="285" s="14" customFormat="1">
      <c r="A285" s="14"/>
      <c r="B285" s="240"/>
      <c r="C285" s="241"/>
      <c r="D285" s="231" t="s">
        <v>152</v>
      </c>
      <c r="E285" s="242" t="s">
        <v>1</v>
      </c>
      <c r="F285" s="243" t="s">
        <v>286</v>
      </c>
      <c r="G285" s="241"/>
      <c r="H285" s="244">
        <v>0.88500000000000001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152</v>
      </c>
      <c r="AU285" s="250" t="s">
        <v>150</v>
      </c>
      <c r="AV285" s="14" t="s">
        <v>150</v>
      </c>
      <c r="AW285" s="14" t="s">
        <v>30</v>
      </c>
      <c r="AX285" s="14" t="s">
        <v>81</v>
      </c>
      <c r="AY285" s="250" t="s">
        <v>141</v>
      </c>
    </row>
    <row r="286" s="2" customFormat="1" ht="24.15" customHeight="1">
      <c r="A286" s="38"/>
      <c r="B286" s="39"/>
      <c r="C286" s="215" t="s">
        <v>287</v>
      </c>
      <c r="D286" s="215" t="s">
        <v>145</v>
      </c>
      <c r="E286" s="216" t="s">
        <v>288</v>
      </c>
      <c r="F286" s="217" t="s">
        <v>289</v>
      </c>
      <c r="G286" s="218" t="s">
        <v>284</v>
      </c>
      <c r="H286" s="219">
        <v>0.375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39</v>
      </c>
      <c r="O286" s="91"/>
      <c r="P286" s="225">
        <f>O286*H286</f>
        <v>0</v>
      </c>
      <c r="Q286" s="225">
        <v>2.3010199999999998</v>
      </c>
      <c r="R286" s="225">
        <f>Q286*H286</f>
        <v>0.8628825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149</v>
      </c>
      <c r="AT286" s="227" t="s">
        <v>145</v>
      </c>
      <c r="AU286" s="227" t="s">
        <v>150</v>
      </c>
      <c r="AY286" s="17" t="s">
        <v>141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150</v>
      </c>
      <c r="BK286" s="228">
        <f>ROUND(I286*H286,2)</f>
        <v>0</v>
      </c>
      <c r="BL286" s="17" t="s">
        <v>149</v>
      </c>
      <c r="BM286" s="227" t="s">
        <v>290</v>
      </c>
    </row>
    <row r="287" s="13" customFormat="1">
      <c r="A287" s="13"/>
      <c r="B287" s="229"/>
      <c r="C287" s="230"/>
      <c r="D287" s="231" t="s">
        <v>152</v>
      </c>
      <c r="E287" s="232" t="s">
        <v>1</v>
      </c>
      <c r="F287" s="233" t="s">
        <v>291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152</v>
      </c>
      <c r="AU287" s="239" t="s">
        <v>150</v>
      </c>
      <c r="AV287" s="13" t="s">
        <v>81</v>
      </c>
      <c r="AW287" s="13" t="s">
        <v>30</v>
      </c>
      <c r="AX287" s="13" t="s">
        <v>73</v>
      </c>
      <c r="AY287" s="239" t="s">
        <v>141</v>
      </c>
    </row>
    <row r="288" s="14" customFormat="1">
      <c r="A288" s="14"/>
      <c r="B288" s="240"/>
      <c r="C288" s="241"/>
      <c r="D288" s="231" t="s">
        <v>152</v>
      </c>
      <c r="E288" s="242" t="s">
        <v>1</v>
      </c>
      <c r="F288" s="243" t="s">
        <v>292</v>
      </c>
      <c r="G288" s="241"/>
      <c r="H288" s="244">
        <v>0.059999999999999998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152</v>
      </c>
      <c r="AU288" s="250" t="s">
        <v>150</v>
      </c>
      <c r="AV288" s="14" t="s">
        <v>150</v>
      </c>
      <c r="AW288" s="14" t="s">
        <v>30</v>
      </c>
      <c r="AX288" s="14" t="s">
        <v>73</v>
      </c>
      <c r="AY288" s="250" t="s">
        <v>141</v>
      </c>
    </row>
    <row r="289" s="13" customFormat="1">
      <c r="A289" s="13"/>
      <c r="B289" s="229"/>
      <c r="C289" s="230"/>
      <c r="D289" s="231" t="s">
        <v>152</v>
      </c>
      <c r="E289" s="232" t="s">
        <v>1</v>
      </c>
      <c r="F289" s="233" t="s">
        <v>293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152</v>
      </c>
      <c r="AU289" s="239" t="s">
        <v>150</v>
      </c>
      <c r="AV289" s="13" t="s">
        <v>81</v>
      </c>
      <c r="AW289" s="13" t="s">
        <v>30</v>
      </c>
      <c r="AX289" s="13" t="s">
        <v>73</v>
      </c>
      <c r="AY289" s="239" t="s">
        <v>141</v>
      </c>
    </row>
    <row r="290" s="14" customFormat="1">
      <c r="A290" s="14"/>
      <c r="B290" s="240"/>
      <c r="C290" s="241"/>
      <c r="D290" s="231" t="s">
        <v>152</v>
      </c>
      <c r="E290" s="242" t="s">
        <v>1</v>
      </c>
      <c r="F290" s="243" t="s">
        <v>294</v>
      </c>
      <c r="G290" s="241"/>
      <c r="H290" s="244">
        <v>0.20999999999999999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152</v>
      </c>
      <c r="AU290" s="250" t="s">
        <v>150</v>
      </c>
      <c r="AV290" s="14" t="s">
        <v>150</v>
      </c>
      <c r="AW290" s="14" t="s">
        <v>30</v>
      </c>
      <c r="AX290" s="14" t="s">
        <v>73</v>
      </c>
      <c r="AY290" s="250" t="s">
        <v>141</v>
      </c>
    </row>
    <row r="291" s="13" customFormat="1">
      <c r="A291" s="13"/>
      <c r="B291" s="229"/>
      <c r="C291" s="230"/>
      <c r="D291" s="231" t="s">
        <v>152</v>
      </c>
      <c r="E291" s="232" t="s">
        <v>1</v>
      </c>
      <c r="F291" s="233" t="s">
        <v>295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152</v>
      </c>
      <c r="AU291" s="239" t="s">
        <v>150</v>
      </c>
      <c r="AV291" s="13" t="s">
        <v>81</v>
      </c>
      <c r="AW291" s="13" t="s">
        <v>30</v>
      </c>
      <c r="AX291" s="13" t="s">
        <v>73</v>
      </c>
      <c r="AY291" s="239" t="s">
        <v>141</v>
      </c>
    </row>
    <row r="292" s="14" customFormat="1">
      <c r="A292" s="14"/>
      <c r="B292" s="240"/>
      <c r="C292" s="241"/>
      <c r="D292" s="231" t="s">
        <v>152</v>
      </c>
      <c r="E292" s="242" t="s">
        <v>1</v>
      </c>
      <c r="F292" s="243" t="s">
        <v>296</v>
      </c>
      <c r="G292" s="241"/>
      <c r="H292" s="244">
        <v>0.105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152</v>
      </c>
      <c r="AU292" s="250" t="s">
        <v>150</v>
      </c>
      <c r="AV292" s="14" t="s">
        <v>150</v>
      </c>
      <c r="AW292" s="14" t="s">
        <v>30</v>
      </c>
      <c r="AX292" s="14" t="s">
        <v>73</v>
      </c>
      <c r="AY292" s="250" t="s">
        <v>141</v>
      </c>
    </row>
    <row r="293" s="15" customFormat="1">
      <c r="A293" s="15"/>
      <c r="B293" s="251"/>
      <c r="C293" s="252"/>
      <c r="D293" s="231" t="s">
        <v>152</v>
      </c>
      <c r="E293" s="253" t="s">
        <v>1</v>
      </c>
      <c r="F293" s="254" t="s">
        <v>170</v>
      </c>
      <c r="G293" s="252"/>
      <c r="H293" s="255">
        <v>0.375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1" t="s">
        <v>152</v>
      </c>
      <c r="AU293" s="261" t="s">
        <v>150</v>
      </c>
      <c r="AV293" s="15" t="s">
        <v>149</v>
      </c>
      <c r="AW293" s="15" t="s">
        <v>30</v>
      </c>
      <c r="AX293" s="15" t="s">
        <v>81</v>
      </c>
      <c r="AY293" s="261" t="s">
        <v>141</v>
      </c>
    </row>
    <row r="294" s="2" customFormat="1" ht="33" customHeight="1">
      <c r="A294" s="38"/>
      <c r="B294" s="39"/>
      <c r="C294" s="215" t="s">
        <v>297</v>
      </c>
      <c r="D294" s="215" t="s">
        <v>145</v>
      </c>
      <c r="E294" s="216" t="s">
        <v>298</v>
      </c>
      <c r="F294" s="217" t="s">
        <v>299</v>
      </c>
      <c r="G294" s="218" t="s">
        <v>284</v>
      </c>
      <c r="H294" s="219">
        <v>0.88500000000000001</v>
      </c>
      <c r="I294" s="220"/>
      <c r="J294" s="221">
        <f>ROUND(I294*H294,2)</f>
        <v>0</v>
      </c>
      <c r="K294" s="222"/>
      <c r="L294" s="44"/>
      <c r="M294" s="223" t="s">
        <v>1</v>
      </c>
      <c r="N294" s="224" t="s">
        <v>39</v>
      </c>
      <c r="O294" s="91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149</v>
      </c>
      <c r="AT294" s="227" t="s">
        <v>145</v>
      </c>
      <c r="AU294" s="227" t="s">
        <v>150</v>
      </c>
      <c r="AY294" s="17" t="s">
        <v>141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150</v>
      </c>
      <c r="BK294" s="228">
        <f>ROUND(I294*H294,2)</f>
        <v>0</v>
      </c>
      <c r="BL294" s="17" t="s">
        <v>149</v>
      </c>
      <c r="BM294" s="227" t="s">
        <v>300</v>
      </c>
    </row>
    <row r="295" s="2" customFormat="1" ht="24.15" customHeight="1">
      <c r="A295" s="38"/>
      <c r="B295" s="39"/>
      <c r="C295" s="215" t="s">
        <v>301</v>
      </c>
      <c r="D295" s="215" t="s">
        <v>145</v>
      </c>
      <c r="E295" s="216" t="s">
        <v>302</v>
      </c>
      <c r="F295" s="217" t="s">
        <v>303</v>
      </c>
      <c r="G295" s="218" t="s">
        <v>148</v>
      </c>
      <c r="H295" s="219">
        <v>7.5730000000000004</v>
      </c>
      <c r="I295" s="220"/>
      <c r="J295" s="221">
        <f>ROUND(I295*H295,2)</f>
        <v>0</v>
      </c>
      <c r="K295" s="222"/>
      <c r="L295" s="44"/>
      <c r="M295" s="223" t="s">
        <v>1</v>
      </c>
      <c r="N295" s="224" t="s">
        <v>39</v>
      </c>
      <c r="O295" s="91"/>
      <c r="P295" s="225">
        <f>O295*H295</f>
        <v>0</v>
      </c>
      <c r="Q295" s="225">
        <v>0.00141</v>
      </c>
      <c r="R295" s="225">
        <f>Q295*H295</f>
        <v>0.01067793</v>
      </c>
      <c r="S295" s="225">
        <v>0</v>
      </c>
      <c r="T295" s="22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7" t="s">
        <v>149</v>
      </c>
      <c r="AT295" s="227" t="s">
        <v>145</v>
      </c>
      <c r="AU295" s="227" t="s">
        <v>150</v>
      </c>
      <c r="AY295" s="17" t="s">
        <v>141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150</v>
      </c>
      <c r="BK295" s="228">
        <f>ROUND(I295*H295,2)</f>
        <v>0</v>
      </c>
      <c r="BL295" s="17" t="s">
        <v>149</v>
      </c>
      <c r="BM295" s="227" t="s">
        <v>304</v>
      </c>
    </row>
    <row r="296" s="13" customFormat="1">
      <c r="A296" s="13"/>
      <c r="B296" s="229"/>
      <c r="C296" s="230"/>
      <c r="D296" s="231" t="s">
        <v>152</v>
      </c>
      <c r="E296" s="232" t="s">
        <v>1</v>
      </c>
      <c r="F296" s="233" t="s">
        <v>200</v>
      </c>
      <c r="G296" s="230"/>
      <c r="H296" s="232" t="s">
        <v>1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152</v>
      </c>
      <c r="AU296" s="239" t="s">
        <v>150</v>
      </c>
      <c r="AV296" s="13" t="s">
        <v>81</v>
      </c>
      <c r="AW296" s="13" t="s">
        <v>30</v>
      </c>
      <c r="AX296" s="13" t="s">
        <v>73</v>
      </c>
      <c r="AY296" s="239" t="s">
        <v>141</v>
      </c>
    </row>
    <row r="297" s="14" customFormat="1">
      <c r="A297" s="14"/>
      <c r="B297" s="240"/>
      <c r="C297" s="241"/>
      <c r="D297" s="231" t="s">
        <v>152</v>
      </c>
      <c r="E297" s="242" t="s">
        <v>1</v>
      </c>
      <c r="F297" s="243" t="s">
        <v>201</v>
      </c>
      <c r="G297" s="241"/>
      <c r="H297" s="244">
        <v>7.5730000000000004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152</v>
      </c>
      <c r="AU297" s="250" t="s">
        <v>150</v>
      </c>
      <c r="AV297" s="14" t="s">
        <v>150</v>
      </c>
      <c r="AW297" s="14" t="s">
        <v>30</v>
      </c>
      <c r="AX297" s="14" t="s">
        <v>81</v>
      </c>
      <c r="AY297" s="250" t="s">
        <v>141</v>
      </c>
    </row>
    <row r="298" s="2" customFormat="1" ht="24.15" customHeight="1">
      <c r="A298" s="38"/>
      <c r="B298" s="39"/>
      <c r="C298" s="215" t="s">
        <v>305</v>
      </c>
      <c r="D298" s="215" t="s">
        <v>145</v>
      </c>
      <c r="E298" s="216" t="s">
        <v>306</v>
      </c>
      <c r="F298" s="217" t="s">
        <v>307</v>
      </c>
      <c r="G298" s="218" t="s">
        <v>148</v>
      </c>
      <c r="H298" s="219">
        <v>32.593000000000004</v>
      </c>
      <c r="I298" s="220"/>
      <c r="J298" s="221">
        <f>ROUND(I298*H298,2)</f>
        <v>0</v>
      </c>
      <c r="K298" s="222"/>
      <c r="L298" s="44"/>
      <c r="M298" s="223" t="s">
        <v>1</v>
      </c>
      <c r="N298" s="224" t="s">
        <v>39</v>
      </c>
      <c r="O298" s="91"/>
      <c r="P298" s="225">
        <f>O298*H298</f>
        <v>0</v>
      </c>
      <c r="Q298" s="225">
        <v>0.0094500000000000001</v>
      </c>
      <c r="R298" s="225">
        <f>Q298*H298</f>
        <v>0.30800385000000002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149</v>
      </c>
      <c r="AT298" s="227" t="s">
        <v>145</v>
      </c>
      <c r="AU298" s="227" t="s">
        <v>150</v>
      </c>
      <c r="AY298" s="17" t="s">
        <v>141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150</v>
      </c>
      <c r="BK298" s="228">
        <f>ROUND(I298*H298,2)</f>
        <v>0</v>
      </c>
      <c r="BL298" s="17" t="s">
        <v>149</v>
      </c>
      <c r="BM298" s="227" t="s">
        <v>308</v>
      </c>
    </row>
    <row r="299" s="13" customFormat="1">
      <c r="A299" s="13"/>
      <c r="B299" s="229"/>
      <c r="C299" s="230"/>
      <c r="D299" s="231" t="s">
        <v>152</v>
      </c>
      <c r="E299" s="232" t="s">
        <v>1</v>
      </c>
      <c r="F299" s="233" t="s">
        <v>202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152</v>
      </c>
      <c r="AU299" s="239" t="s">
        <v>150</v>
      </c>
      <c r="AV299" s="13" t="s">
        <v>81</v>
      </c>
      <c r="AW299" s="13" t="s">
        <v>30</v>
      </c>
      <c r="AX299" s="13" t="s">
        <v>73</v>
      </c>
      <c r="AY299" s="239" t="s">
        <v>141</v>
      </c>
    </row>
    <row r="300" s="14" customFormat="1">
      <c r="A300" s="14"/>
      <c r="B300" s="240"/>
      <c r="C300" s="241"/>
      <c r="D300" s="231" t="s">
        <v>152</v>
      </c>
      <c r="E300" s="242" t="s">
        <v>1</v>
      </c>
      <c r="F300" s="243" t="s">
        <v>203</v>
      </c>
      <c r="G300" s="241"/>
      <c r="H300" s="244">
        <v>25.02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152</v>
      </c>
      <c r="AU300" s="250" t="s">
        <v>150</v>
      </c>
      <c r="AV300" s="14" t="s">
        <v>150</v>
      </c>
      <c r="AW300" s="14" t="s">
        <v>30</v>
      </c>
      <c r="AX300" s="14" t="s">
        <v>73</v>
      </c>
      <c r="AY300" s="250" t="s">
        <v>141</v>
      </c>
    </row>
    <row r="301" s="13" customFormat="1">
      <c r="A301" s="13"/>
      <c r="B301" s="229"/>
      <c r="C301" s="230"/>
      <c r="D301" s="231" t="s">
        <v>152</v>
      </c>
      <c r="E301" s="232" t="s">
        <v>1</v>
      </c>
      <c r="F301" s="233" t="s">
        <v>200</v>
      </c>
      <c r="G301" s="230"/>
      <c r="H301" s="232" t="s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152</v>
      </c>
      <c r="AU301" s="239" t="s">
        <v>150</v>
      </c>
      <c r="AV301" s="13" t="s">
        <v>81</v>
      </c>
      <c r="AW301" s="13" t="s">
        <v>30</v>
      </c>
      <c r="AX301" s="13" t="s">
        <v>73</v>
      </c>
      <c r="AY301" s="239" t="s">
        <v>141</v>
      </c>
    </row>
    <row r="302" s="14" customFormat="1">
      <c r="A302" s="14"/>
      <c r="B302" s="240"/>
      <c r="C302" s="241"/>
      <c r="D302" s="231" t="s">
        <v>152</v>
      </c>
      <c r="E302" s="242" t="s">
        <v>1</v>
      </c>
      <c r="F302" s="243" t="s">
        <v>201</v>
      </c>
      <c r="G302" s="241"/>
      <c r="H302" s="244">
        <v>7.5730000000000004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152</v>
      </c>
      <c r="AU302" s="250" t="s">
        <v>150</v>
      </c>
      <c r="AV302" s="14" t="s">
        <v>150</v>
      </c>
      <c r="AW302" s="14" t="s">
        <v>30</v>
      </c>
      <c r="AX302" s="14" t="s">
        <v>73</v>
      </c>
      <c r="AY302" s="250" t="s">
        <v>141</v>
      </c>
    </row>
    <row r="303" s="15" customFormat="1">
      <c r="A303" s="15"/>
      <c r="B303" s="251"/>
      <c r="C303" s="252"/>
      <c r="D303" s="231" t="s">
        <v>152</v>
      </c>
      <c r="E303" s="253" t="s">
        <v>1</v>
      </c>
      <c r="F303" s="254" t="s">
        <v>170</v>
      </c>
      <c r="G303" s="252"/>
      <c r="H303" s="255">
        <v>32.593000000000004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1" t="s">
        <v>152</v>
      </c>
      <c r="AU303" s="261" t="s">
        <v>150</v>
      </c>
      <c r="AV303" s="15" t="s">
        <v>149</v>
      </c>
      <c r="AW303" s="15" t="s">
        <v>30</v>
      </c>
      <c r="AX303" s="15" t="s">
        <v>81</v>
      </c>
      <c r="AY303" s="261" t="s">
        <v>141</v>
      </c>
    </row>
    <row r="304" s="12" customFormat="1" ht="22.8" customHeight="1">
      <c r="A304" s="12"/>
      <c r="B304" s="199"/>
      <c r="C304" s="200"/>
      <c r="D304" s="201" t="s">
        <v>72</v>
      </c>
      <c r="E304" s="213" t="s">
        <v>309</v>
      </c>
      <c r="F304" s="213" t="s">
        <v>310</v>
      </c>
      <c r="G304" s="200"/>
      <c r="H304" s="200"/>
      <c r="I304" s="203"/>
      <c r="J304" s="214">
        <f>BK304</f>
        <v>0</v>
      </c>
      <c r="K304" s="200"/>
      <c r="L304" s="205"/>
      <c r="M304" s="206"/>
      <c r="N304" s="207"/>
      <c r="O304" s="207"/>
      <c r="P304" s="208">
        <f>SUM(P305:P414)</f>
        <v>0</v>
      </c>
      <c r="Q304" s="207"/>
      <c r="R304" s="208">
        <f>SUM(R305:R414)</f>
        <v>0.0099407499999999999</v>
      </c>
      <c r="S304" s="207"/>
      <c r="T304" s="209">
        <f>SUM(T305:T414)</f>
        <v>10.697472000000001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0" t="s">
        <v>81</v>
      </c>
      <c r="AT304" s="211" t="s">
        <v>72</v>
      </c>
      <c r="AU304" s="211" t="s">
        <v>81</v>
      </c>
      <c r="AY304" s="210" t="s">
        <v>141</v>
      </c>
      <c r="BK304" s="212">
        <f>SUM(BK305:BK414)</f>
        <v>0</v>
      </c>
    </row>
    <row r="305" s="2" customFormat="1" ht="33" customHeight="1">
      <c r="A305" s="38"/>
      <c r="B305" s="39"/>
      <c r="C305" s="215" t="s">
        <v>81</v>
      </c>
      <c r="D305" s="215" t="s">
        <v>145</v>
      </c>
      <c r="E305" s="216" t="s">
        <v>311</v>
      </c>
      <c r="F305" s="217" t="s">
        <v>312</v>
      </c>
      <c r="G305" s="218" t="s">
        <v>148</v>
      </c>
      <c r="H305" s="219">
        <v>58.475000000000001</v>
      </c>
      <c r="I305" s="220"/>
      <c r="J305" s="221">
        <f>ROUND(I305*H305,2)</f>
        <v>0</v>
      </c>
      <c r="K305" s="222"/>
      <c r="L305" s="44"/>
      <c r="M305" s="223" t="s">
        <v>1</v>
      </c>
      <c r="N305" s="224" t="s">
        <v>39</v>
      </c>
      <c r="O305" s="91"/>
      <c r="P305" s="225">
        <f>O305*H305</f>
        <v>0</v>
      </c>
      <c r="Q305" s="225">
        <v>0.00012999999999999999</v>
      </c>
      <c r="R305" s="225">
        <f>Q305*H305</f>
        <v>0.0076017499999999991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149</v>
      </c>
      <c r="AT305" s="227" t="s">
        <v>145</v>
      </c>
      <c r="AU305" s="227" t="s">
        <v>150</v>
      </c>
      <c r="AY305" s="17" t="s">
        <v>141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150</v>
      </c>
      <c r="BK305" s="228">
        <f>ROUND(I305*H305,2)</f>
        <v>0</v>
      </c>
      <c r="BL305" s="17" t="s">
        <v>149</v>
      </c>
      <c r="BM305" s="227" t="s">
        <v>313</v>
      </c>
    </row>
    <row r="306" s="13" customFormat="1">
      <c r="A306" s="13"/>
      <c r="B306" s="229"/>
      <c r="C306" s="230"/>
      <c r="D306" s="231" t="s">
        <v>152</v>
      </c>
      <c r="E306" s="232" t="s">
        <v>1</v>
      </c>
      <c r="F306" s="233" t="s">
        <v>194</v>
      </c>
      <c r="G306" s="230"/>
      <c r="H306" s="232" t="s">
        <v>1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152</v>
      </c>
      <c r="AU306" s="239" t="s">
        <v>150</v>
      </c>
      <c r="AV306" s="13" t="s">
        <v>81</v>
      </c>
      <c r="AW306" s="13" t="s">
        <v>30</v>
      </c>
      <c r="AX306" s="13" t="s">
        <v>73</v>
      </c>
      <c r="AY306" s="239" t="s">
        <v>141</v>
      </c>
    </row>
    <row r="307" s="14" customFormat="1">
      <c r="A307" s="14"/>
      <c r="B307" s="240"/>
      <c r="C307" s="241"/>
      <c r="D307" s="231" t="s">
        <v>152</v>
      </c>
      <c r="E307" s="242" t="s">
        <v>1</v>
      </c>
      <c r="F307" s="243" t="s">
        <v>195</v>
      </c>
      <c r="G307" s="241"/>
      <c r="H307" s="244">
        <v>6.452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152</v>
      </c>
      <c r="AU307" s="250" t="s">
        <v>150</v>
      </c>
      <c r="AV307" s="14" t="s">
        <v>150</v>
      </c>
      <c r="AW307" s="14" t="s">
        <v>30</v>
      </c>
      <c r="AX307" s="14" t="s">
        <v>73</v>
      </c>
      <c r="AY307" s="250" t="s">
        <v>141</v>
      </c>
    </row>
    <row r="308" s="13" customFormat="1">
      <c r="A308" s="13"/>
      <c r="B308" s="229"/>
      <c r="C308" s="230"/>
      <c r="D308" s="231" t="s">
        <v>152</v>
      </c>
      <c r="E308" s="232" t="s">
        <v>1</v>
      </c>
      <c r="F308" s="233" t="s">
        <v>234</v>
      </c>
      <c r="G308" s="230"/>
      <c r="H308" s="232" t="s">
        <v>1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152</v>
      </c>
      <c r="AU308" s="239" t="s">
        <v>150</v>
      </c>
      <c r="AV308" s="13" t="s">
        <v>81</v>
      </c>
      <c r="AW308" s="13" t="s">
        <v>30</v>
      </c>
      <c r="AX308" s="13" t="s">
        <v>73</v>
      </c>
      <c r="AY308" s="239" t="s">
        <v>141</v>
      </c>
    </row>
    <row r="309" s="14" customFormat="1">
      <c r="A309" s="14"/>
      <c r="B309" s="240"/>
      <c r="C309" s="241"/>
      <c r="D309" s="231" t="s">
        <v>152</v>
      </c>
      <c r="E309" s="242" t="s">
        <v>1</v>
      </c>
      <c r="F309" s="243" t="s">
        <v>314</v>
      </c>
      <c r="G309" s="241"/>
      <c r="H309" s="244">
        <v>1.0149999999999999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152</v>
      </c>
      <c r="AU309" s="250" t="s">
        <v>150</v>
      </c>
      <c r="AV309" s="14" t="s">
        <v>150</v>
      </c>
      <c r="AW309" s="14" t="s">
        <v>30</v>
      </c>
      <c r="AX309" s="14" t="s">
        <v>73</v>
      </c>
      <c r="AY309" s="250" t="s">
        <v>141</v>
      </c>
    </row>
    <row r="310" s="13" customFormat="1">
      <c r="A310" s="13"/>
      <c r="B310" s="229"/>
      <c r="C310" s="230"/>
      <c r="D310" s="231" t="s">
        <v>152</v>
      </c>
      <c r="E310" s="232" t="s">
        <v>1</v>
      </c>
      <c r="F310" s="233" t="s">
        <v>239</v>
      </c>
      <c r="G310" s="230"/>
      <c r="H310" s="232" t="s">
        <v>1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152</v>
      </c>
      <c r="AU310" s="239" t="s">
        <v>150</v>
      </c>
      <c r="AV310" s="13" t="s">
        <v>81</v>
      </c>
      <c r="AW310" s="13" t="s">
        <v>30</v>
      </c>
      <c r="AX310" s="13" t="s">
        <v>73</v>
      </c>
      <c r="AY310" s="239" t="s">
        <v>141</v>
      </c>
    </row>
    <row r="311" s="14" customFormat="1">
      <c r="A311" s="14"/>
      <c r="B311" s="240"/>
      <c r="C311" s="241"/>
      <c r="D311" s="231" t="s">
        <v>152</v>
      </c>
      <c r="E311" s="242" t="s">
        <v>1</v>
      </c>
      <c r="F311" s="243" t="s">
        <v>199</v>
      </c>
      <c r="G311" s="241"/>
      <c r="H311" s="244">
        <v>1.8540000000000001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152</v>
      </c>
      <c r="AU311" s="250" t="s">
        <v>150</v>
      </c>
      <c r="AV311" s="14" t="s">
        <v>150</v>
      </c>
      <c r="AW311" s="14" t="s">
        <v>30</v>
      </c>
      <c r="AX311" s="14" t="s">
        <v>73</v>
      </c>
      <c r="AY311" s="250" t="s">
        <v>141</v>
      </c>
    </row>
    <row r="312" s="13" customFormat="1">
      <c r="A312" s="13"/>
      <c r="B312" s="229"/>
      <c r="C312" s="230"/>
      <c r="D312" s="231" t="s">
        <v>152</v>
      </c>
      <c r="E312" s="232" t="s">
        <v>1</v>
      </c>
      <c r="F312" s="233" t="s">
        <v>200</v>
      </c>
      <c r="G312" s="230"/>
      <c r="H312" s="232" t="s">
        <v>1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152</v>
      </c>
      <c r="AU312" s="239" t="s">
        <v>150</v>
      </c>
      <c r="AV312" s="13" t="s">
        <v>81</v>
      </c>
      <c r="AW312" s="13" t="s">
        <v>30</v>
      </c>
      <c r="AX312" s="13" t="s">
        <v>73</v>
      </c>
      <c r="AY312" s="239" t="s">
        <v>141</v>
      </c>
    </row>
    <row r="313" s="14" customFormat="1">
      <c r="A313" s="14"/>
      <c r="B313" s="240"/>
      <c r="C313" s="241"/>
      <c r="D313" s="231" t="s">
        <v>152</v>
      </c>
      <c r="E313" s="242" t="s">
        <v>1</v>
      </c>
      <c r="F313" s="243" t="s">
        <v>201</v>
      </c>
      <c r="G313" s="241"/>
      <c r="H313" s="244">
        <v>7.5730000000000004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152</v>
      </c>
      <c r="AU313" s="250" t="s">
        <v>150</v>
      </c>
      <c r="AV313" s="14" t="s">
        <v>150</v>
      </c>
      <c r="AW313" s="14" t="s">
        <v>30</v>
      </c>
      <c r="AX313" s="14" t="s">
        <v>73</v>
      </c>
      <c r="AY313" s="250" t="s">
        <v>141</v>
      </c>
    </row>
    <row r="314" s="13" customFormat="1">
      <c r="A314" s="13"/>
      <c r="B314" s="229"/>
      <c r="C314" s="230"/>
      <c r="D314" s="231" t="s">
        <v>152</v>
      </c>
      <c r="E314" s="232" t="s">
        <v>1</v>
      </c>
      <c r="F314" s="233" t="s">
        <v>202</v>
      </c>
      <c r="G314" s="230"/>
      <c r="H314" s="232" t="s">
        <v>1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152</v>
      </c>
      <c r="AU314" s="239" t="s">
        <v>150</v>
      </c>
      <c r="AV314" s="13" t="s">
        <v>81</v>
      </c>
      <c r="AW314" s="13" t="s">
        <v>30</v>
      </c>
      <c r="AX314" s="13" t="s">
        <v>73</v>
      </c>
      <c r="AY314" s="239" t="s">
        <v>141</v>
      </c>
    </row>
    <row r="315" s="14" customFormat="1">
      <c r="A315" s="14"/>
      <c r="B315" s="240"/>
      <c r="C315" s="241"/>
      <c r="D315" s="231" t="s">
        <v>152</v>
      </c>
      <c r="E315" s="242" t="s">
        <v>1</v>
      </c>
      <c r="F315" s="243" t="s">
        <v>203</v>
      </c>
      <c r="G315" s="241"/>
      <c r="H315" s="244">
        <v>25.02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152</v>
      </c>
      <c r="AU315" s="250" t="s">
        <v>150</v>
      </c>
      <c r="AV315" s="14" t="s">
        <v>150</v>
      </c>
      <c r="AW315" s="14" t="s">
        <v>30</v>
      </c>
      <c r="AX315" s="14" t="s">
        <v>73</v>
      </c>
      <c r="AY315" s="250" t="s">
        <v>141</v>
      </c>
    </row>
    <row r="316" s="13" customFormat="1">
      <c r="A316" s="13"/>
      <c r="B316" s="229"/>
      <c r="C316" s="230"/>
      <c r="D316" s="231" t="s">
        <v>152</v>
      </c>
      <c r="E316" s="232" t="s">
        <v>1</v>
      </c>
      <c r="F316" s="233" t="s">
        <v>204</v>
      </c>
      <c r="G316" s="230"/>
      <c r="H316" s="232" t="s">
        <v>1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152</v>
      </c>
      <c r="AU316" s="239" t="s">
        <v>150</v>
      </c>
      <c r="AV316" s="13" t="s">
        <v>81</v>
      </c>
      <c r="AW316" s="13" t="s">
        <v>30</v>
      </c>
      <c r="AX316" s="13" t="s">
        <v>73</v>
      </c>
      <c r="AY316" s="239" t="s">
        <v>141</v>
      </c>
    </row>
    <row r="317" s="14" customFormat="1">
      <c r="A317" s="14"/>
      <c r="B317" s="240"/>
      <c r="C317" s="241"/>
      <c r="D317" s="231" t="s">
        <v>152</v>
      </c>
      <c r="E317" s="242" t="s">
        <v>1</v>
      </c>
      <c r="F317" s="243" t="s">
        <v>205</v>
      </c>
      <c r="G317" s="241"/>
      <c r="H317" s="244">
        <v>16.561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152</v>
      </c>
      <c r="AU317" s="250" t="s">
        <v>150</v>
      </c>
      <c r="AV317" s="14" t="s">
        <v>150</v>
      </c>
      <c r="AW317" s="14" t="s">
        <v>30</v>
      </c>
      <c r="AX317" s="14" t="s">
        <v>73</v>
      </c>
      <c r="AY317" s="250" t="s">
        <v>141</v>
      </c>
    </row>
    <row r="318" s="15" customFormat="1">
      <c r="A318" s="15"/>
      <c r="B318" s="251"/>
      <c r="C318" s="252"/>
      <c r="D318" s="231" t="s">
        <v>152</v>
      </c>
      <c r="E318" s="253" t="s">
        <v>1</v>
      </c>
      <c r="F318" s="254" t="s">
        <v>170</v>
      </c>
      <c r="G318" s="252"/>
      <c r="H318" s="255">
        <v>58.475000000000001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1" t="s">
        <v>152</v>
      </c>
      <c r="AU318" s="261" t="s">
        <v>150</v>
      </c>
      <c r="AV318" s="15" t="s">
        <v>149</v>
      </c>
      <c r="AW318" s="15" t="s">
        <v>30</v>
      </c>
      <c r="AX318" s="15" t="s">
        <v>81</v>
      </c>
      <c r="AY318" s="261" t="s">
        <v>141</v>
      </c>
    </row>
    <row r="319" s="2" customFormat="1" ht="24.15" customHeight="1">
      <c r="A319" s="38"/>
      <c r="B319" s="39"/>
      <c r="C319" s="215" t="s">
        <v>315</v>
      </c>
      <c r="D319" s="215" t="s">
        <v>145</v>
      </c>
      <c r="E319" s="216" t="s">
        <v>316</v>
      </c>
      <c r="F319" s="217" t="s">
        <v>317</v>
      </c>
      <c r="G319" s="218" t="s">
        <v>148</v>
      </c>
      <c r="H319" s="219">
        <v>58.475000000000001</v>
      </c>
      <c r="I319" s="220"/>
      <c r="J319" s="221">
        <f>ROUND(I319*H319,2)</f>
        <v>0</v>
      </c>
      <c r="K319" s="222"/>
      <c r="L319" s="44"/>
      <c r="M319" s="223" t="s">
        <v>1</v>
      </c>
      <c r="N319" s="224" t="s">
        <v>39</v>
      </c>
      <c r="O319" s="91"/>
      <c r="P319" s="225">
        <f>O319*H319</f>
        <v>0</v>
      </c>
      <c r="Q319" s="225">
        <v>4.0000000000000003E-05</v>
      </c>
      <c r="R319" s="225">
        <f>Q319*H319</f>
        <v>0.0023390000000000004</v>
      </c>
      <c r="S319" s="225">
        <v>0</v>
      </c>
      <c r="T319" s="22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7" t="s">
        <v>149</v>
      </c>
      <c r="AT319" s="227" t="s">
        <v>145</v>
      </c>
      <c r="AU319" s="227" t="s">
        <v>150</v>
      </c>
      <c r="AY319" s="17" t="s">
        <v>141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150</v>
      </c>
      <c r="BK319" s="228">
        <f>ROUND(I319*H319,2)</f>
        <v>0</v>
      </c>
      <c r="BL319" s="17" t="s">
        <v>149</v>
      </c>
      <c r="BM319" s="227" t="s">
        <v>318</v>
      </c>
    </row>
    <row r="320" s="13" customFormat="1">
      <c r="A320" s="13"/>
      <c r="B320" s="229"/>
      <c r="C320" s="230"/>
      <c r="D320" s="231" t="s">
        <v>152</v>
      </c>
      <c r="E320" s="232" t="s">
        <v>1</v>
      </c>
      <c r="F320" s="233" t="s">
        <v>194</v>
      </c>
      <c r="G320" s="230"/>
      <c r="H320" s="232" t="s">
        <v>1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152</v>
      </c>
      <c r="AU320" s="239" t="s">
        <v>150</v>
      </c>
      <c r="AV320" s="13" t="s">
        <v>81</v>
      </c>
      <c r="AW320" s="13" t="s">
        <v>30</v>
      </c>
      <c r="AX320" s="13" t="s">
        <v>73</v>
      </c>
      <c r="AY320" s="239" t="s">
        <v>141</v>
      </c>
    </row>
    <row r="321" s="14" customFormat="1">
      <c r="A321" s="14"/>
      <c r="B321" s="240"/>
      <c r="C321" s="241"/>
      <c r="D321" s="231" t="s">
        <v>152</v>
      </c>
      <c r="E321" s="242" t="s">
        <v>1</v>
      </c>
      <c r="F321" s="243" t="s">
        <v>195</v>
      </c>
      <c r="G321" s="241"/>
      <c r="H321" s="244">
        <v>6.452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152</v>
      </c>
      <c r="AU321" s="250" t="s">
        <v>150</v>
      </c>
      <c r="AV321" s="14" t="s">
        <v>150</v>
      </c>
      <c r="AW321" s="14" t="s">
        <v>30</v>
      </c>
      <c r="AX321" s="14" t="s">
        <v>73</v>
      </c>
      <c r="AY321" s="250" t="s">
        <v>141</v>
      </c>
    </row>
    <row r="322" s="13" customFormat="1">
      <c r="A322" s="13"/>
      <c r="B322" s="229"/>
      <c r="C322" s="230"/>
      <c r="D322" s="231" t="s">
        <v>152</v>
      </c>
      <c r="E322" s="232" t="s">
        <v>1</v>
      </c>
      <c r="F322" s="233" t="s">
        <v>234</v>
      </c>
      <c r="G322" s="230"/>
      <c r="H322" s="232" t="s">
        <v>1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152</v>
      </c>
      <c r="AU322" s="239" t="s">
        <v>150</v>
      </c>
      <c r="AV322" s="13" t="s">
        <v>81</v>
      </c>
      <c r="AW322" s="13" t="s">
        <v>30</v>
      </c>
      <c r="AX322" s="13" t="s">
        <v>73</v>
      </c>
      <c r="AY322" s="239" t="s">
        <v>141</v>
      </c>
    </row>
    <row r="323" s="14" customFormat="1">
      <c r="A323" s="14"/>
      <c r="B323" s="240"/>
      <c r="C323" s="241"/>
      <c r="D323" s="231" t="s">
        <v>152</v>
      </c>
      <c r="E323" s="242" t="s">
        <v>1</v>
      </c>
      <c r="F323" s="243" t="s">
        <v>314</v>
      </c>
      <c r="G323" s="241"/>
      <c r="H323" s="244">
        <v>1.0149999999999999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152</v>
      </c>
      <c r="AU323" s="250" t="s">
        <v>150</v>
      </c>
      <c r="AV323" s="14" t="s">
        <v>150</v>
      </c>
      <c r="AW323" s="14" t="s">
        <v>30</v>
      </c>
      <c r="AX323" s="14" t="s">
        <v>73</v>
      </c>
      <c r="AY323" s="250" t="s">
        <v>141</v>
      </c>
    </row>
    <row r="324" s="13" customFormat="1">
      <c r="A324" s="13"/>
      <c r="B324" s="229"/>
      <c r="C324" s="230"/>
      <c r="D324" s="231" t="s">
        <v>152</v>
      </c>
      <c r="E324" s="232" t="s">
        <v>1</v>
      </c>
      <c r="F324" s="233" t="s">
        <v>239</v>
      </c>
      <c r="G324" s="230"/>
      <c r="H324" s="232" t="s">
        <v>1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152</v>
      </c>
      <c r="AU324" s="239" t="s">
        <v>150</v>
      </c>
      <c r="AV324" s="13" t="s">
        <v>81</v>
      </c>
      <c r="AW324" s="13" t="s">
        <v>30</v>
      </c>
      <c r="AX324" s="13" t="s">
        <v>73</v>
      </c>
      <c r="AY324" s="239" t="s">
        <v>141</v>
      </c>
    </row>
    <row r="325" s="14" customFormat="1">
      <c r="A325" s="14"/>
      <c r="B325" s="240"/>
      <c r="C325" s="241"/>
      <c r="D325" s="231" t="s">
        <v>152</v>
      </c>
      <c r="E325" s="242" t="s">
        <v>1</v>
      </c>
      <c r="F325" s="243" t="s">
        <v>199</v>
      </c>
      <c r="G325" s="241"/>
      <c r="H325" s="244">
        <v>1.8540000000000001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152</v>
      </c>
      <c r="AU325" s="250" t="s">
        <v>150</v>
      </c>
      <c r="AV325" s="14" t="s">
        <v>150</v>
      </c>
      <c r="AW325" s="14" t="s">
        <v>30</v>
      </c>
      <c r="AX325" s="14" t="s">
        <v>73</v>
      </c>
      <c r="AY325" s="250" t="s">
        <v>141</v>
      </c>
    </row>
    <row r="326" s="13" customFormat="1">
      <c r="A326" s="13"/>
      <c r="B326" s="229"/>
      <c r="C326" s="230"/>
      <c r="D326" s="231" t="s">
        <v>152</v>
      </c>
      <c r="E326" s="232" t="s">
        <v>1</v>
      </c>
      <c r="F326" s="233" t="s">
        <v>200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152</v>
      </c>
      <c r="AU326" s="239" t="s">
        <v>150</v>
      </c>
      <c r="AV326" s="13" t="s">
        <v>81</v>
      </c>
      <c r="AW326" s="13" t="s">
        <v>30</v>
      </c>
      <c r="AX326" s="13" t="s">
        <v>73</v>
      </c>
      <c r="AY326" s="239" t="s">
        <v>141</v>
      </c>
    </row>
    <row r="327" s="14" customFormat="1">
      <c r="A327" s="14"/>
      <c r="B327" s="240"/>
      <c r="C327" s="241"/>
      <c r="D327" s="231" t="s">
        <v>152</v>
      </c>
      <c r="E327" s="242" t="s">
        <v>1</v>
      </c>
      <c r="F327" s="243" t="s">
        <v>201</v>
      </c>
      <c r="G327" s="241"/>
      <c r="H327" s="244">
        <v>7.5730000000000004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152</v>
      </c>
      <c r="AU327" s="250" t="s">
        <v>150</v>
      </c>
      <c r="AV327" s="14" t="s">
        <v>150</v>
      </c>
      <c r="AW327" s="14" t="s">
        <v>30</v>
      </c>
      <c r="AX327" s="14" t="s">
        <v>73</v>
      </c>
      <c r="AY327" s="250" t="s">
        <v>141</v>
      </c>
    </row>
    <row r="328" s="13" customFormat="1">
      <c r="A328" s="13"/>
      <c r="B328" s="229"/>
      <c r="C328" s="230"/>
      <c r="D328" s="231" t="s">
        <v>152</v>
      </c>
      <c r="E328" s="232" t="s">
        <v>1</v>
      </c>
      <c r="F328" s="233" t="s">
        <v>202</v>
      </c>
      <c r="G328" s="230"/>
      <c r="H328" s="232" t="s">
        <v>1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152</v>
      </c>
      <c r="AU328" s="239" t="s">
        <v>150</v>
      </c>
      <c r="AV328" s="13" t="s">
        <v>81</v>
      </c>
      <c r="AW328" s="13" t="s">
        <v>30</v>
      </c>
      <c r="AX328" s="13" t="s">
        <v>73</v>
      </c>
      <c r="AY328" s="239" t="s">
        <v>141</v>
      </c>
    </row>
    <row r="329" s="14" customFormat="1">
      <c r="A329" s="14"/>
      <c r="B329" s="240"/>
      <c r="C329" s="241"/>
      <c r="D329" s="231" t="s">
        <v>152</v>
      </c>
      <c r="E329" s="242" t="s">
        <v>1</v>
      </c>
      <c r="F329" s="243" t="s">
        <v>203</v>
      </c>
      <c r="G329" s="241"/>
      <c r="H329" s="244">
        <v>25.02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152</v>
      </c>
      <c r="AU329" s="250" t="s">
        <v>150</v>
      </c>
      <c r="AV329" s="14" t="s">
        <v>150</v>
      </c>
      <c r="AW329" s="14" t="s">
        <v>30</v>
      </c>
      <c r="AX329" s="14" t="s">
        <v>73</v>
      </c>
      <c r="AY329" s="250" t="s">
        <v>141</v>
      </c>
    </row>
    <row r="330" s="13" customFormat="1">
      <c r="A330" s="13"/>
      <c r="B330" s="229"/>
      <c r="C330" s="230"/>
      <c r="D330" s="231" t="s">
        <v>152</v>
      </c>
      <c r="E330" s="232" t="s">
        <v>1</v>
      </c>
      <c r="F330" s="233" t="s">
        <v>204</v>
      </c>
      <c r="G330" s="230"/>
      <c r="H330" s="232" t="s">
        <v>1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152</v>
      </c>
      <c r="AU330" s="239" t="s">
        <v>150</v>
      </c>
      <c r="AV330" s="13" t="s">
        <v>81</v>
      </c>
      <c r="AW330" s="13" t="s">
        <v>30</v>
      </c>
      <c r="AX330" s="13" t="s">
        <v>73</v>
      </c>
      <c r="AY330" s="239" t="s">
        <v>141</v>
      </c>
    </row>
    <row r="331" s="14" customFormat="1">
      <c r="A331" s="14"/>
      <c r="B331" s="240"/>
      <c r="C331" s="241"/>
      <c r="D331" s="231" t="s">
        <v>152</v>
      </c>
      <c r="E331" s="242" t="s">
        <v>1</v>
      </c>
      <c r="F331" s="243" t="s">
        <v>205</v>
      </c>
      <c r="G331" s="241"/>
      <c r="H331" s="244">
        <v>16.561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152</v>
      </c>
      <c r="AU331" s="250" t="s">
        <v>150</v>
      </c>
      <c r="AV331" s="14" t="s">
        <v>150</v>
      </c>
      <c r="AW331" s="14" t="s">
        <v>30</v>
      </c>
      <c r="AX331" s="14" t="s">
        <v>73</v>
      </c>
      <c r="AY331" s="250" t="s">
        <v>141</v>
      </c>
    </row>
    <row r="332" s="15" customFormat="1">
      <c r="A332" s="15"/>
      <c r="B332" s="251"/>
      <c r="C332" s="252"/>
      <c r="D332" s="231" t="s">
        <v>152</v>
      </c>
      <c r="E332" s="253" t="s">
        <v>1</v>
      </c>
      <c r="F332" s="254" t="s">
        <v>170</v>
      </c>
      <c r="G332" s="252"/>
      <c r="H332" s="255">
        <v>58.475000000000001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1" t="s">
        <v>152</v>
      </c>
      <c r="AU332" s="261" t="s">
        <v>150</v>
      </c>
      <c r="AV332" s="15" t="s">
        <v>149</v>
      </c>
      <c r="AW332" s="15" t="s">
        <v>30</v>
      </c>
      <c r="AX332" s="15" t="s">
        <v>81</v>
      </c>
      <c r="AY332" s="261" t="s">
        <v>141</v>
      </c>
    </row>
    <row r="333" s="2" customFormat="1" ht="16.5" customHeight="1">
      <c r="A333" s="38"/>
      <c r="B333" s="39"/>
      <c r="C333" s="215" t="s">
        <v>319</v>
      </c>
      <c r="D333" s="215" t="s">
        <v>145</v>
      </c>
      <c r="E333" s="216" t="s">
        <v>320</v>
      </c>
      <c r="F333" s="217" t="s">
        <v>321</v>
      </c>
      <c r="G333" s="218" t="s">
        <v>148</v>
      </c>
      <c r="H333" s="219">
        <v>4500</v>
      </c>
      <c r="I333" s="220"/>
      <c r="J333" s="221">
        <f>ROUND(I333*H333,2)</f>
        <v>0</v>
      </c>
      <c r="K333" s="222"/>
      <c r="L333" s="44"/>
      <c r="M333" s="223" t="s">
        <v>1</v>
      </c>
      <c r="N333" s="224" t="s">
        <v>39</v>
      </c>
      <c r="O333" s="91"/>
      <c r="P333" s="225">
        <f>O333*H333</f>
        <v>0</v>
      </c>
      <c r="Q333" s="225">
        <v>0</v>
      </c>
      <c r="R333" s="225">
        <f>Q333*H333</f>
        <v>0</v>
      </c>
      <c r="S333" s="225">
        <v>0</v>
      </c>
      <c r="T333" s="22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7" t="s">
        <v>149</v>
      </c>
      <c r="AT333" s="227" t="s">
        <v>145</v>
      </c>
      <c r="AU333" s="227" t="s">
        <v>150</v>
      </c>
      <c r="AY333" s="17" t="s">
        <v>141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7" t="s">
        <v>150</v>
      </c>
      <c r="BK333" s="228">
        <f>ROUND(I333*H333,2)</f>
        <v>0</v>
      </c>
      <c r="BL333" s="17" t="s">
        <v>149</v>
      </c>
      <c r="BM333" s="227" t="s">
        <v>322</v>
      </c>
    </row>
    <row r="334" s="13" customFormat="1">
      <c r="A334" s="13"/>
      <c r="B334" s="229"/>
      <c r="C334" s="230"/>
      <c r="D334" s="231" t="s">
        <v>152</v>
      </c>
      <c r="E334" s="232" t="s">
        <v>1</v>
      </c>
      <c r="F334" s="233" t="s">
        <v>323</v>
      </c>
      <c r="G334" s="230"/>
      <c r="H334" s="232" t="s">
        <v>1</v>
      </c>
      <c r="I334" s="234"/>
      <c r="J334" s="230"/>
      <c r="K334" s="230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152</v>
      </c>
      <c r="AU334" s="239" t="s">
        <v>150</v>
      </c>
      <c r="AV334" s="13" t="s">
        <v>81</v>
      </c>
      <c r="AW334" s="13" t="s">
        <v>30</v>
      </c>
      <c r="AX334" s="13" t="s">
        <v>73</v>
      </c>
      <c r="AY334" s="239" t="s">
        <v>141</v>
      </c>
    </row>
    <row r="335" s="14" customFormat="1">
      <c r="A335" s="14"/>
      <c r="B335" s="240"/>
      <c r="C335" s="241"/>
      <c r="D335" s="231" t="s">
        <v>152</v>
      </c>
      <c r="E335" s="242" t="s">
        <v>1</v>
      </c>
      <c r="F335" s="243" t="s">
        <v>324</v>
      </c>
      <c r="G335" s="241"/>
      <c r="H335" s="244">
        <v>4500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152</v>
      </c>
      <c r="AU335" s="250" t="s">
        <v>150</v>
      </c>
      <c r="AV335" s="14" t="s">
        <v>150</v>
      </c>
      <c r="AW335" s="14" t="s">
        <v>30</v>
      </c>
      <c r="AX335" s="14" t="s">
        <v>81</v>
      </c>
      <c r="AY335" s="250" t="s">
        <v>141</v>
      </c>
    </row>
    <row r="336" s="2" customFormat="1" ht="37.8" customHeight="1">
      <c r="A336" s="38"/>
      <c r="B336" s="39"/>
      <c r="C336" s="215" t="s">
        <v>325</v>
      </c>
      <c r="D336" s="215" t="s">
        <v>145</v>
      </c>
      <c r="E336" s="216" t="s">
        <v>326</v>
      </c>
      <c r="F336" s="217" t="s">
        <v>327</v>
      </c>
      <c r="G336" s="218" t="s">
        <v>284</v>
      </c>
      <c r="H336" s="219">
        <v>0.88500000000000001</v>
      </c>
      <c r="I336" s="220"/>
      <c r="J336" s="221">
        <f>ROUND(I336*H336,2)</f>
        <v>0</v>
      </c>
      <c r="K336" s="222"/>
      <c r="L336" s="44"/>
      <c r="M336" s="223" t="s">
        <v>1</v>
      </c>
      <c r="N336" s="224" t="s">
        <v>39</v>
      </c>
      <c r="O336" s="91"/>
      <c r="P336" s="225">
        <f>O336*H336</f>
        <v>0</v>
      </c>
      <c r="Q336" s="225">
        <v>0</v>
      </c>
      <c r="R336" s="225">
        <f>Q336*H336</f>
        <v>0</v>
      </c>
      <c r="S336" s="225">
        <v>2.2000000000000002</v>
      </c>
      <c r="T336" s="226">
        <f>S336*H336</f>
        <v>1.9470000000000003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7" t="s">
        <v>149</v>
      </c>
      <c r="AT336" s="227" t="s">
        <v>145</v>
      </c>
      <c r="AU336" s="227" t="s">
        <v>150</v>
      </c>
      <c r="AY336" s="17" t="s">
        <v>141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150</v>
      </c>
      <c r="BK336" s="228">
        <f>ROUND(I336*H336,2)</f>
        <v>0</v>
      </c>
      <c r="BL336" s="17" t="s">
        <v>149</v>
      </c>
      <c r="BM336" s="227" t="s">
        <v>328</v>
      </c>
    </row>
    <row r="337" s="13" customFormat="1">
      <c r="A337" s="13"/>
      <c r="B337" s="229"/>
      <c r="C337" s="230"/>
      <c r="D337" s="231" t="s">
        <v>152</v>
      </c>
      <c r="E337" s="232" t="s">
        <v>1</v>
      </c>
      <c r="F337" s="233" t="s">
        <v>200</v>
      </c>
      <c r="G337" s="230"/>
      <c r="H337" s="232" t="s">
        <v>1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152</v>
      </c>
      <c r="AU337" s="239" t="s">
        <v>150</v>
      </c>
      <c r="AV337" s="13" t="s">
        <v>81</v>
      </c>
      <c r="AW337" s="13" t="s">
        <v>30</v>
      </c>
      <c r="AX337" s="13" t="s">
        <v>73</v>
      </c>
      <c r="AY337" s="239" t="s">
        <v>141</v>
      </c>
    </row>
    <row r="338" s="14" customFormat="1">
      <c r="A338" s="14"/>
      <c r="B338" s="240"/>
      <c r="C338" s="241"/>
      <c r="D338" s="231" t="s">
        <v>152</v>
      </c>
      <c r="E338" s="242" t="s">
        <v>1</v>
      </c>
      <c r="F338" s="243" t="s">
        <v>286</v>
      </c>
      <c r="G338" s="241"/>
      <c r="H338" s="244">
        <v>0.88500000000000001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152</v>
      </c>
      <c r="AU338" s="250" t="s">
        <v>150</v>
      </c>
      <c r="AV338" s="14" t="s">
        <v>150</v>
      </c>
      <c r="AW338" s="14" t="s">
        <v>30</v>
      </c>
      <c r="AX338" s="14" t="s">
        <v>81</v>
      </c>
      <c r="AY338" s="250" t="s">
        <v>141</v>
      </c>
    </row>
    <row r="339" s="2" customFormat="1" ht="21.75" customHeight="1">
      <c r="A339" s="38"/>
      <c r="B339" s="39"/>
      <c r="C339" s="215" t="s">
        <v>329</v>
      </c>
      <c r="D339" s="215" t="s">
        <v>145</v>
      </c>
      <c r="E339" s="216" t="s">
        <v>330</v>
      </c>
      <c r="F339" s="217" t="s">
        <v>331</v>
      </c>
      <c r="G339" s="218" t="s">
        <v>148</v>
      </c>
      <c r="H339" s="219">
        <v>8.5879999999999992</v>
      </c>
      <c r="I339" s="220"/>
      <c r="J339" s="221">
        <f>ROUND(I339*H339,2)</f>
        <v>0</v>
      </c>
      <c r="K339" s="222"/>
      <c r="L339" s="44"/>
      <c r="M339" s="223" t="s">
        <v>1</v>
      </c>
      <c r="N339" s="224" t="s">
        <v>39</v>
      </c>
      <c r="O339" s="91"/>
      <c r="P339" s="225">
        <f>O339*H339</f>
        <v>0</v>
      </c>
      <c r="Q339" s="225">
        <v>0</v>
      </c>
      <c r="R339" s="225">
        <f>Q339*H339</f>
        <v>0</v>
      </c>
      <c r="S339" s="225">
        <v>0</v>
      </c>
      <c r="T339" s="22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7" t="s">
        <v>149</v>
      </c>
      <c r="AT339" s="227" t="s">
        <v>145</v>
      </c>
      <c r="AU339" s="227" t="s">
        <v>150</v>
      </c>
      <c r="AY339" s="17" t="s">
        <v>141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7" t="s">
        <v>150</v>
      </c>
      <c r="BK339" s="228">
        <f>ROUND(I339*H339,2)</f>
        <v>0</v>
      </c>
      <c r="BL339" s="17" t="s">
        <v>149</v>
      </c>
      <c r="BM339" s="227" t="s">
        <v>332</v>
      </c>
    </row>
    <row r="340" s="13" customFormat="1">
      <c r="A340" s="13"/>
      <c r="B340" s="229"/>
      <c r="C340" s="230"/>
      <c r="D340" s="231" t="s">
        <v>152</v>
      </c>
      <c r="E340" s="232" t="s">
        <v>1</v>
      </c>
      <c r="F340" s="233" t="s">
        <v>234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152</v>
      </c>
      <c r="AU340" s="239" t="s">
        <v>150</v>
      </c>
      <c r="AV340" s="13" t="s">
        <v>81</v>
      </c>
      <c r="AW340" s="13" t="s">
        <v>30</v>
      </c>
      <c r="AX340" s="13" t="s">
        <v>73</v>
      </c>
      <c r="AY340" s="239" t="s">
        <v>141</v>
      </c>
    </row>
    <row r="341" s="14" customFormat="1">
      <c r="A341" s="14"/>
      <c r="B341" s="240"/>
      <c r="C341" s="241"/>
      <c r="D341" s="231" t="s">
        <v>152</v>
      </c>
      <c r="E341" s="242" t="s">
        <v>1</v>
      </c>
      <c r="F341" s="243" t="s">
        <v>314</v>
      </c>
      <c r="G341" s="241"/>
      <c r="H341" s="244">
        <v>1.0149999999999999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152</v>
      </c>
      <c r="AU341" s="250" t="s">
        <v>150</v>
      </c>
      <c r="AV341" s="14" t="s">
        <v>150</v>
      </c>
      <c r="AW341" s="14" t="s">
        <v>30</v>
      </c>
      <c r="AX341" s="14" t="s">
        <v>73</v>
      </c>
      <c r="AY341" s="250" t="s">
        <v>141</v>
      </c>
    </row>
    <row r="342" s="13" customFormat="1">
      <c r="A342" s="13"/>
      <c r="B342" s="229"/>
      <c r="C342" s="230"/>
      <c r="D342" s="231" t="s">
        <v>152</v>
      </c>
      <c r="E342" s="232" t="s">
        <v>1</v>
      </c>
      <c r="F342" s="233" t="s">
        <v>200</v>
      </c>
      <c r="G342" s="230"/>
      <c r="H342" s="232" t="s">
        <v>1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152</v>
      </c>
      <c r="AU342" s="239" t="s">
        <v>150</v>
      </c>
      <c r="AV342" s="13" t="s">
        <v>81</v>
      </c>
      <c r="AW342" s="13" t="s">
        <v>30</v>
      </c>
      <c r="AX342" s="13" t="s">
        <v>73</v>
      </c>
      <c r="AY342" s="239" t="s">
        <v>141</v>
      </c>
    </row>
    <row r="343" s="14" customFormat="1">
      <c r="A343" s="14"/>
      <c r="B343" s="240"/>
      <c r="C343" s="241"/>
      <c r="D343" s="231" t="s">
        <v>152</v>
      </c>
      <c r="E343" s="242" t="s">
        <v>1</v>
      </c>
      <c r="F343" s="243" t="s">
        <v>201</v>
      </c>
      <c r="G343" s="241"/>
      <c r="H343" s="244">
        <v>7.5730000000000004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152</v>
      </c>
      <c r="AU343" s="250" t="s">
        <v>150</v>
      </c>
      <c r="AV343" s="14" t="s">
        <v>150</v>
      </c>
      <c r="AW343" s="14" t="s">
        <v>30</v>
      </c>
      <c r="AX343" s="14" t="s">
        <v>73</v>
      </c>
      <c r="AY343" s="250" t="s">
        <v>141</v>
      </c>
    </row>
    <row r="344" s="15" customFormat="1">
      <c r="A344" s="15"/>
      <c r="B344" s="251"/>
      <c r="C344" s="252"/>
      <c r="D344" s="231" t="s">
        <v>152</v>
      </c>
      <c r="E344" s="253" t="s">
        <v>1</v>
      </c>
      <c r="F344" s="254" t="s">
        <v>170</v>
      </c>
      <c r="G344" s="252"/>
      <c r="H344" s="255">
        <v>8.5879999999999992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1" t="s">
        <v>152</v>
      </c>
      <c r="AU344" s="261" t="s">
        <v>150</v>
      </c>
      <c r="AV344" s="15" t="s">
        <v>149</v>
      </c>
      <c r="AW344" s="15" t="s">
        <v>30</v>
      </c>
      <c r="AX344" s="15" t="s">
        <v>81</v>
      </c>
      <c r="AY344" s="261" t="s">
        <v>141</v>
      </c>
    </row>
    <row r="345" s="2" customFormat="1" ht="24.15" customHeight="1">
      <c r="A345" s="38"/>
      <c r="B345" s="39"/>
      <c r="C345" s="215" t="s">
        <v>333</v>
      </c>
      <c r="D345" s="215" t="s">
        <v>145</v>
      </c>
      <c r="E345" s="216" t="s">
        <v>334</v>
      </c>
      <c r="F345" s="217" t="s">
        <v>335</v>
      </c>
      <c r="G345" s="218" t="s">
        <v>148</v>
      </c>
      <c r="H345" s="219">
        <v>8.5879999999999992</v>
      </c>
      <c r="I345" s="220"/>
      <c r="J345" s="221">
        <f>ROUND(I345*H345,2)</f>
        <v>0</v>
      </c>
      <c r="K345" s="222"/>
      <c r="L345" s="44"/>
      <c r="M345" s="223" t="s">
        <v>1</v>
      </c>
      <c r="N345" s="224" t="s">
        <v>39</v>
      </c>
      <c r="O345" s="91"/>
      <c r="P345" s="225">
        <f>O345*H345</f>
        <v>0</v>
      </c>
      <c r="Q345" s="225">
        <v>0</v>
      </c>
      <c r="R345" s="225">
        <f>Q345*H345</f>
        <v>0</v>
      </c>
      <c r="S345" s="225">
        <v>0</v>
      </c>
      <c r="T345" s="22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149</v>
      </c>
      <c r="AT345" s="227" t="s">
        <v>145</v>
      </c>
      <c r="AU345" s="227" t="s">
        <v>150</v>
      </c>
      <c r="AY345" s="17" t="s">
        <v>141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150</v>
      </c>
      <c r="BK345" s="228">
        <f>ROUND(I345*H345,2)</f>
        <v>0</v>
      </c>
      <c r="BL345" s="17" t="s">
        <v>149</v>
      </c>
      <c r="BM345" s="227" t="s">
        <v>336</v>
      </c>
    </row>
    <row r="346" s="13" customFormat="1">
      <c r="A346" s="13"/>
      <c r="B346" s="229"/>
      <c r="C346" s="230"/>
      <c r="D346" s="231" t="s">
        <v>152</v>
      </c>
      <c r="E346" s="232" t="s">
        <v>1</v>
      </c>
      <c r="F346" s="233" t="s">
        <v>234</v>
      </c>
      <c r="G346" s="230"/>
      <c r="H346" s="232" t="s">
        <v>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152</v>
      </c>
      <c r="AU346" s="239" t="s">
        <v>150</v>
      </c>
      <c r="AV346" s="13" t="s">
        <v>81</v>
      </c>
      <c r="AW346" s="13" t="s">
        <v>30</v>
      </c>
      <c r="AX346" s="13" t="s">
        <v>73</v>
      </c>
      <c r="AY346" s="239" t="s">
        <v>141</v>
      </c>
    </row>
    <row r="347" s="14" customFormat="1">
      <c r="A347" s="14"/>
      <c r="B347" s="240"/>
      <c r="C347" s="241"/>
      <c r="D347" s="231" t="s">
        <v>152</v>
      </c>
      <c r="E347" s="242" t="s">
        <v>1</v>
      </c>
      <c r="F347" s="243" t="s">
        <v>314</v>
      </c>
      <c r="G347" s="241"/>
      <c r="H347" s="244">
        <v>1.0149999999999999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152</v>
      </c>
      <c r="AU347" s="250" t="s">
        <v>150</v>
      </c>
      <c r="AV347" s="14" t="s">
        <v>150</v>
      </c>
      <c r="AW347" s="14" t="s">
        <v>30</v>
      </c>
      <c r="AX347" s="14" t="s">
        <v>73</v>
      </c>
      <c r="AY347" s="250" t="s">
        <v>141</v>
      </c>
    </row>
    <row r="348" s="13" customFormat="1">
      <c r="A348" s="13"/>
      <c r="B348" s="229"/>
      <c r="C348" s="230"/>
      <c r="D348" s="231" t="s">
        <v>152</v>
      </c>
      <c r="E348" s="232" t="s">
        <v>1</v>
      </c>
      <c r="F348" s="233" t="s">
        <v>200</v>
      </c>
      <c r="G348" s="230"/>
      <c r="H348" s="232" t="s">
        <v>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152</v>
      </c>
      <c r="AU348" s="239" t="s">
        <v>150</v>
      </c>
      <c r="AV348" s="13" t="s">
        <v>81</v>
      </c>
      <c r="AW348" s="13" t="s">
        <v>30</v>
      </c>
      <c r="AX348" s="13" t="s">
        <v>73</v>
      </c>
      <c r="AY348" s="239" t="s">
        <v>141</v>
      </c>
    </row>
    <row r="349" s="14" customFormat="1">
      <c r="A349" s="14"/>
      <c r="B349" s="240"/>
      <c r="C349" s="241"/>
      <c r="D349" s="231" t="s">
        <v>152</v>
      </c>
      <c r="E349" s="242" t="s">
        <v>1</v>
      </c>
      <c r="F349" s="243" t="s">
        <v>201</v>
      </c>
      <c r="G349" s="241"/>
      <c r="H349" s="244">
        <v>7.5730000000000004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152</v>
      </c>
      <c r="AU349" s="250" t="s">
        <v>150</v>
      </c>
      <c r="AV349" s="14" t="s">
        <v>150</v>
      </c>
      <c r="AW349" s="14" t="s">
        <v>30</v>
      </c>
      <c r="AX349" s="14" t="s">
        <v>73</v>
      </c>
      <c r="AY349" s="250" t="s">
        <v>141</v>
      </c>
    </row>
    <row r="350" s="15" customFormat="1">
      <c r="A350" s="15"/>
      <c r="B350" s="251"/>
      <c r="C350" s="252"/>
      <c r="D350" s="231" t="s">
        <v>152</v>
      </c>
      <c r="E350" s="253" t="s">
        <v>1</v>
      </c>
      <c r="F350" s="254" t="s">
        <v>170</v>
      </c>
      <c r="G350" s="252"/>
      <c r="H350" s="255">
        <v>8.5879999999999992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1" t="s">
        <v>152</v>
      </c>
      <c r="AU350" s="261" t="s">
        <v>150</v>
      </c>
      <c r="AV350" s="15" t="s">
        <v>149</v>
      </c>
      <c r="AW350" s="15" t="s">
        <v>30</v>
      </c>
      <c r="AX350" s="15" t="s">
        <v>81</v>
      </c>
      <c r="AY350" s="261" t="s">
        <v>141</v>
      </c>
    </row>
    <row r="351" s="2" customFormat="1" ht="24.15" customHeight="1">
      <c r="A351" s="38"/>
      <c r="B351" s="39"/>
      <c r="C351" s="215" t="s">
        <v>337</v>
      </c>
      <c r="D351" s="215" t="s">
        <v>145</v>
      </c>
      <c r="E351" s="216" t="s">
        <v>338</v>
      </c>
      <c r="F351" s="217" t="s">
        <v>339</v>
      </c>
      <c r="G351" s="218" t="s">
        <v>148</v>
      </c>
      <c r="H351" s="219">
        <v>8.468</v>
      </c>
      <c r="I351" s="220"/>
      <c r="J351" s="221">
        <f>ROUND(I351*H351,2)</f>
        <v>0</v>
      </c>
      <c r="K351" s="222"/>
      <c r="L351" s="44"/>
      <c r="M351" s="223" t="s">
        <v>1</v>
      </c>
      <c r="N351" s="224" t="s">
        <v>39</v>
      </c>
      <c r="O351" s="91"/>
      <c r="P351" s="225">
        <f>O351*H351</f>
        <v>0</v>
      </c>
      <c r="Q351" s="225">
        <v>0</v>
      </c>
      <c r="R351" s="225">
        <f>Q351*H351</f>
        <v>0</v>
      </c>
      <c r="S351" s="225">
        <v>0.035000000000000003</v>
      </c>
      <c r="T351" s="226">
        <f>S351*H351</f>
        <v>0.29638000000000003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7" t="s">
        <v>149</v>
      </c>
      <c r="AT351" s="227" t="s">
        <v>145</v>
      </c>
      <c r="AU351" s="227" t="s">
        <v>150</v>
      </c>
      <c r="AY351" s="17" t="s">
        <v>141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150</v>
      </c>
      <c r="BK351" s="228">
        <f>ROUND(I351*H351,2)</f>
        <v>0</v>
      </c>
      <c r="BL351" s="17" t="s">
        <v>149</v>
      </c>
      <c r="BM351" s="227" t="s">
        <v>340</v>
      </c>
    </row>
    <row r="352" s="13" customFormat="1">
      <c r="A352" s="13"/>
      <c r="B352" s="229"/>
      <c r="C352" s="230"/>
      <c r="D352" s="231" t="s">
        <v>152</v>
      </c>
      <c r="E352" s="232" t="s">
        <v>1</v>
      </c>
      <c r="F352" s="233" t="s">
        <v>234</v>
      </c>
      <c r="G352" s="230"/>
      <c r="H352" s="232" t="s">
        <v>1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152</v>
      </c>
      <c r="AU352" s="239" t="s">
        <v>150</v>
      </c>
      <c r="AV352" s="13" t="s">
        <v>81</v>
      </c>
      <c r="AW352" s="13" t="s">
        <v>30</v>
      </c>
      <c r="AX352" s="13" t="s">
        <v>73</v>
      </c>
      <c r="AY352" s="239" t="s">
        <v>141</v>
      </c>
    </row>
    <row r="353" s="14" customFormat="1">
      <c r="A353" s="14"/>
      <c r="B353" s="240"/>
      <c r="C353" s="241"/>
      <c r="D353" s="231" t="s">
        <v>152</v>
      </c>
      <c r="E353" s="242" t="s">
        <v>1</v>
      </c>
      <c r="F353" s="243" t="s">
        <v>314</v>
      </c>
      <c r="G353" s="241"/>
      <c r="H353" s="244">
        <v>1.0149999999999999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152</v>
      </c>
      <c r="AU353" s="250" t="s">
        <v>150</v>
      </c>
      <c r="AV353" s="14" t="s">
        <v>150</v>
      </c>
      <c r="AW353" s="14" t="s">
        <v>30</v>
      </c>
      <c r="AX353" s="14" t="s">
        <v>73</v>
      </c>
      <c r="AY353" s="250" t="s">
        <v>141</v>
      </c>
    </row>
    <row r="354" s="13" customFormat="1">
      <c r="A354" s="13"/>
      <c r="B354" s="229"/>
      <c r="C354" s="230"/>
      <c r="D354" s="231" t="s">
        <v>152</v>
      </c>
      <c r="E354" s="232" t="s">
        <v>1</v>
      </c>
      <c r="F354" s="233" t="s">
        <v>341</v>
      </c>
      <c r="G354" s="230"/>
      <c r="H354" s="232" t="s">
        <v>1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152</v>
      </c>
      <c r="AU354" s="239" t="s">
        <v>150</v>
      </c>
      <c r="AV354" s="13" t="s">
        <v>81</v>
      </c>
      <c r="AW354" s="13" t="s">
        <v>30</v>
      </c>
      <c r="AX354" s="13" t="s">
        <v>73</v>
      </c>
      <c r="AY354" s="239" t="s">
        <v>141</v>
      </c>
    </row>
    <row r="355" s="14" customFormat="1">
      <c r="A355" s="14"/>
      <c r="B355" s="240"/>
      <c r="C355" s="241"/>
      <c r="D355" s="231" t="s">
        <v>152</v>
      </c>
      <c r="E355" s="242" t="s">
        <v>1</v>
      </c>
      <c r="F355" s="243" t="s">
        <v>342</v>
      </c>
      <c r="G355" s="241"/>
      <c r="H355" s="244">
        <v>6.4530000000000003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152</v>
      </c>
      <c r="AU355" s="250" t="s">
        <v>150</v>
      </c>
      <c r="AV355" s="14" t="s">
        <v>150</v>
      </c>
      <c r="AW355" s="14" t="s">
        <v>30</v>
      </c>
      <c r="AX355" s="14" t="s">
        <v>73</v>
      </c>
      <c r="AY355" s="250" t="s">
        <v>141</v>
      </c>
    </row>
    <row r="356" s="13" customFormat="1">
      <c r="A356" s="13"/>
      <c r="B356" s="229"/>
      <c r="C356" s="230"/>
      <c r="D356" s="231" t="s">
        <v>152</v>
      </c>
      <c r="E356" s="232" t="s">
        <v>1</v>
      </c>
      <c r="F356" s="233" t="s">
        <v>204</v>
      </c>
      <c r="G356" s="230"/>
      <c r="H356" s="232" t="s">
        <v>1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9" t="s">
        <v>152</v>
      </c>
      <c r="AU356" s="239" t="s">
        <v>150</v>
      </c>
      <c r="AV356" s="13" t="s">
        <v>81</v>
      </c>
      <c r="AW356" s="13" t="s">
        <v>30</v>
      </c>
      <c r="AX356" s="13" t="s">
        <v>73</v>
      </c>
      <c r="AY356" s="239" t="s">
        <v>141</v>
      </c>
    </row>
    <row r="357" s="14" customFormat="1">
      <c r="A357" s="14"/>
      <c r="B357" s="240"/>
      <c r="C357" s="241"/>
      <c r="D357" s="231" t="s">
        <v>152</v>
      </c>
      <c r="E357" s="242" t="s">
        <v>1</v>
      </c>
      <c r="F357" s="243" t="s">
        <v>81</v>
      </c>
      <c r="G357" s="241"/>
      <c r="H357" s="244">
        <v>1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152</v>
      </c>
      <c r="AU357" s="250" t="s">
        <v>150</v>
      </c>
      <c r="AV357" s="14" t="s">
        <v>150</v>
      </c>
      <c r="AW357" s="14" t="s">
        <v>30</v>
      </c>
      <c r="AX357" s="14" t="s">
        <v>73</v>
      </c>
      <c r="AY357" s="250" t="s">
        <v>141</v>
      </c>
    </row>
    <row r="358" s="15" customFormat="1">
      <c r="A358" s="15"/>
      <c r="B358" s="251"/>
      <c r="C358" s="252"/>
      <c r="D358" s="231" t="s">
        <v>152</v>
      </c>
      <c r="E358" s="253" t="s">
        <v>1</v>
      </c>
      <c r="F358" s="254" t="s">
        <v>170</v>
      </c>
      <c r="G358" s="252"/>
      <c r="H358" s="255">
        <v>8.468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1" t="s">
        <v>152</v>
      </c>
      <c r="AU358" s="261" t="s">
        <v>150</v>
      </c>
      <c r="AV358" s="15" t="s">
        <v>149</v>
      </c>
      <c r="AW358" s="15" t="s">
        <v>30</v>
      </c>
      <c r="AX358" s="15" t="s">
        <v>81</v>
      </c>
      <c r="AY358" s="261" t="s">
        <v>141</v>
      </c>
    </row>
    <row r="359" s="2" customFormat="1" ht="24.15" customHeight="1">
      <c r="A359" s="38"/>
      <c r="B359" s="39"/>
      <c r="C359" s="215" t="s">
        <v>343</v>
      </c>
      <c r="D359" s="215" t="s">
        <v>145</v>
      </c>
      <c r="E359" s="216" t="s">
        <v>344</v>
      </c>
      <c r="F359" s="217" t="s">
        <v>345</v>
      </c>
      <c r="G359" s="218" t="s">
        <v>284</v>
      </c>
      <c r="H359" s="219">
        <v>4.6379999999999999</v>
      </c>
      <c r="I359" s="220"/>
      <c r="J359" s="221">
        <f>ROUND(I359*H359,2)</f>
        <v>0</v>
      </c>
      <c r="K359" s="222"/>
      <c r="L359" s="44"/>
      <c r="M359" s="223" t="s">
        <v>1</v>
      </c>
      <c r="N359" s="224" t="s">
        <v>39</v>
      </c>
      <c r="O359" s="91"/>
      <c r="P359" s="225">
        <f>O359*H359</f>
        <v>0</v>
      </c>
      <c r="Q359" s="225">
        <v>0</v>
      </c>
      <c r="R359" s="225">
        <f>Q359*H359</f>
        <v>0</v>
      </c>
      <c r="S359" s="225">
        <v>1.3999999999999999</v>
      </c>
      <c r="T359" s="226">
        <f>S359*H359</f>
        <v>6.4931999999999999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149</v>
      </c>
      <c r="AT359" s="227" t="s">
        <v>145</v>
      </c>
      <c r="AU359" s="227" t="s">
        <v>150</v>
      </c>
      <c r="AY359" s="17" t="s">
        <v>141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150</v>
      </c>
      <c r="BK359" s="228">
        <f>ROUND(I359*H359,2)</f>
        <v>0</v>
      </c>
      <c r="BL359" s="17" t="s">
        <v>149</v>
      </c>
      <c r="BM359" s="227" t="s">
        <v>346</v>
      </c>
    </row>
    <row r="360" s="13" customFormat="1">
      <c r="A360" s="13"/>
      <c r="B360" s="229"/>
      <c r="C360" s="230"/>
      <c r="D360" s="231" t="s">
        <v>152</v>
      </c>
      <c r="E360" s="232" t="s">
        <v>1</v>
      </c>
      <c r="F360" s="233" t="s">
        <v>202</v>
      </c>
      <c r="G360" s="230"/>
      <c r="H360" s="232" t="s">
        <v>1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152</v>
      </c>
      <c r="AU360" s="239" t="s">
        <v>150</v>
      </c>
      <c r="AV360" s="13" t="s">
        <v>81</v>
      </c>
      <c r="AW360" s="13" t="s">
        <v>30</v>
      </c>
      <c r="AX360" s="13" t="s">
        <v>73</v>
      </c>
      <c r="AY360" s="239" t="s">
        <v>141</v>
      </c>
    </row>
    <row r="361" s="14" customFormat="1">
      <c r="A361" s="14"/>
      <c r="B361" s="240"/>
      <c r="C361" s="241"/>
      <c r="D361" s="231" t="s">
        <v>152</v>
      </c>
      <c r="E361" s="242" t="s">
        <v>1</v>
      </c>
      <c r="F361" s="243" t="s">
        <v>347</v>
      </c>
      <c r="G361" s="241"/>
      <c r="H361" s="244">
        <v>3.7530000000000001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152</v>
      </c>
      <c r="AU361" s="250" t="s">
        <v>150</v>
      </c>
      <c r="AV361" s="14" t="s">
        <v>150</v>
      </c>
      <c r="AW361" s="14" t="s">
        <v>30</v>
      </c>
      <c r="AX361" s="14" t="s">
        <v>73</v>
      </c>
      <c r="AY361" s="250" t="s">
        <v>141</v>
      </c>
    </row>
    <row r="362" s="13" customFormat="1">
      <c r="A362" s="13"/>
      <c r="B362" s="229"/>
      <c r="C362" s="230"/>
      <c r="D362" s="231" t="s">
        <v>152</v>
      </c>
      <c r="E362" s="232" t="s">
        <v>1</v>
      </c>
      <c r="F362" s="233" t="s">
        <v>200</v>
      </c>
      <c r="G362" s="230"/>
      <c r="H362" s="232" t="s">
        <v>1</v>
      </c>
      <c r="I362" s="234"/>
      <c r="J362" s="230"/>
      <c r="K362" s="230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152</v>
      </c>
      <c r="AU362" s="239" t="s">
        <v>150</v>
      </c>
      <c r="AV362" s="13" t="s">
        <v>81</v>
      </c>
      <c r="AW362" s="13" t="s">
        <v>30</v>
      </c>
      <c r="AX362" s="13" t="s">
        <v>73</v>
      </c>
      <c r="AY362" s="239" t="s">
        <v>141</v>
      </c>
    </row>
    <row r="363" s="14" customFormat="1">
      <c r="A363" s="14"/>
      <c r="B363" s="240"/>
      <c r="C363" s="241"/>
      <c r="D363" s="231" t="s">
        <v>152</v>
      </c>
      <c r="E363" s="242" t="s">
        <v>1</v>
      </c>
      <c r="F363" s="243" t="s">
        <v>286</v>
      </c>
      <c r="G363" s="241"/>
      <c r="H363" s="244">
        <v>0.88500000000000001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0" t="s">
        <v>152</v>
      </c>
      <c r="AU363" s="250" t="s">
        <v>150</v>
      </c>
      <c r="AV363" s="14" t="s">
        <v>150</v>
      </c>
      <c r="AW363" s="14" t="s">
        <v>30</v>
      </c>
      <c r="AX363" s="14" t="s">
        <v>73</v>
      </c>
      <c r="AY363" s="250" t="s">
        <v>141</v>
      </c>
    </row>
    <row r="364" s="15" customFormat="1">
      <c r="A364" s="15"/>
      <c r="B364" s="251"/>
      <c r="C364" s="252"/>
      <c r="D364" s="231" t="s">
        <v>152</v>
      </c>
      <c r="E364" s="253" t="s">
        <v>1</v>
      </c>
      <c r="F364" s="254" t="s">
        <v>170</v>
      </c>
      <c r="G364" s="252"/>
      <c r="H364" s="255">
        <v>4.6379999999999999</v>
      </c>
      <c r="I364" s="256"/>
      <c r="J364" s="252"/>
      <c r="K364" s="252"/>
      <c r="L364" s="257"/>
      <c r="M364" s="258"/>
      <c r="N364" s="259"/>
      <c r="O364" s="259"/>
      <c r="P364" s="259"/>
      <c r="Q364" s="259"/>
      <c r="R364" s="259"/>
      <c r="S364" s="259"/>
      <c r="T364" s="260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1" t="s">
        <v>152</v>
      </c>
      <c r="AU364" s="261" t="s">
        <v>150</v>
      </c>
      <c r="AV364" s="15" t="s">
        <v>149</v>
      </c>
      <c r="AW364" s="15" t="s">
        <v>30</v>
      </c>
      <c r="AX364" s="15" t="s">
        <v>81</v>
      </c>
      <c r="AY364" s="261" t="s">
        <v>141</v>
      </c>
    </row>
    <row r="365" s="2" customFormat="1" ht="21.75" customHeight="1">
      <c r="A365" s="38"/>
      <c r="B365" s="39"/>
      <c r="C365" s="215" t="s">
        <v>348</v>
      </c>
      <c r="D365" s="215" t="s">
        <v>145</v>
      </c>
      <c r="E365" s="216" t="s">
        <v>349</v>
      </c>
      <c r="F365" s="217" t="s">
        <v>350</v>
      </c>
      <c r="G365" s="218" t="s">
        <v>148</v>
      </c>
      <c r="H365" s="219">
        <v>3.3660000000000001</v>
      </c>
      <c r="I365" s="220"/>
      <c r="J365" s="221">
        <f>ROUND(I365*H365,2)</f>
        <v>0</v>
      </c>
      <c r="K365" s="222"/>
      <c r="L365" s="44"/>
      <c r="M365" s="223" t="s">
        <v>1</v>
      </c>
      <c r="N365" s="224" t="s">
        <v>39</v>
      </c>
      <c r="O365" s="91"/>
      <c r="P365" s="225">
        <f>O365*H365</f>
        <v>0</v>
      </c>
      <c r="Q365" s="225">
        <v>0</v>
      </c>
      <c r="R365" s="225">
        <f>Q365*H365</f>
        <v>0</v>
      </c>
      <c r="S365" s="225">
        <v>0.087999999999999995</v>
      </c>
      <c r="T365" s="226">
        <f>S365*H365</f>
        <v>0.29620799999999997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149</v>
      </c>
      <c r="AT365" s="227" t="s">
        <v>145</v>
      </c>
      <c r="AU365" s="227" t="s">
        <v>150</v>
      </c>
      <c r="AY365" s="17" t="s">
        <v>141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150</v>
      </c>
      <c r="BK365" s="228">
        <f>ROUND(I365*H365,2)</f>
        <v>0</v>
      </c>
      <c r="BL365" s="17" t="s">
        <v>149</v>
      </c>
      <c r="BM365" s="227" t="s">
        <v>351</v>
      </c>
    </row>
    <row r="366" s="13" customFormat="1">
      <c r="A366" s="13"/>
      <c r="B366" s="229"/>
      <c r="C366" s="230"/>
      <c r="D366" s="231" t="s">
        <v>152</v>
      </c>
      <c r="E366" s="232" t="s">
        <v>1</v>
      </c>
      <c r="F366" s="233" t="s">
        <v>352</v>
      </c>
      <c r="G366" s="230"/>
      <c r="H366" s="232" t="s">
        <v>1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152</v>
      </c>
      <c r="AU366" s="239" t="s">
        <v>150</v>
      </c>
      <c r="AV366" s="13" t="s">
        <v>81</v>
      </c>
      <c r="AW366" s="13" t="s">
        <v>30</v>
      </c>
      <c r="AX366" s="13" t="s">
        <v>73</v>
      </c>
      <c r="AY366" s="239" t="s">
        <v>141</v>
      </c>
    </row>
    <row r="367" s="14" customFormat="1">
      <c r="A367" s="14"/>
      <c r="B367" s="240"/>
      <c r="C367" s="241"/>
      <c r="D367" s="231" t="s">
        <v>152</v>
      </c>
      <c r="E367" s="242" t="s">
        <v>1</v>
      </c>
      <c r="F367" s="243" t="s">
        <v>353</v>
      </c>
      <c r="G367" s="241"/>
      <c r="H367" s="244">
        <v>1.5289999999999999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152</v>
      </c>
      <c r="AU367" s="250" t="s">
        <v>150</v>
      </c>
      <c r="AV367" s="14" t="s">
        <v>150</v>
      </c>
      <c r="AW367" s="14" t="s">
        <v>30</v>
      </c>
      <c r="AX367" s="14" t="s">
        <v>73</v>
      </c>
      <c r="AY367" s="250" t="s">
        <v>141</v>
      </c>
    </row>
    <row r="368" s="13" customFormat="1">
      <c r="A368" s="13"/>
      <c r="B368" s="229"/>
      <c r="C368" s="230"/>
      <c r="D368" s="231" t="s">
        <v>152</v>
      </c>
      <c r="E368" s="232" t="s">
        <v>1</v>
      </c>
      <c r="F368" s="233" t="s">
        <v>354</v>
      </c>
      <c r="G368" s="230"/>
      <c r="H368" s="232" t="s">
        <v>1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152</v>
      </c>
      <c r="AU368" s="239" t="s">
        <v>150</v>
      </c>
      <c r="AV368" s="13" t="s">
        <v>81</v>
      </c>
      <c r="AW368" s="13" t="s">
        <v>30</v>
      </c>
      <c r="AX368" s="13" t="s">
        <v>73</v>
      </c>
      <c r="AY368" s="239" t="s">
        <v>141</v>
      </c>
    </row>
    <row r="369" s="14" customFormat="1">
      <c r="A369" s="14"/>
      <c r="B369" s="240"/>
      <c r="C369" s="241"/>
      <c r="D369" s="231" t="s">
        <v>152</v>
      </c>
      <c r="E369" s="242" t="s">
        <v>1</v>
      </c>
      <c r="F369" s="243" t="s">
        <v>355</v>
      </c>
      <c r="G369" s="241"/>
      <c r="H369" s="244">
        <v>1.837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152</v>
      </c>
      <c r="AU369" s="250" t="s">
        <v>150</v>
      </c>
      <c r="AV369" s="14" t="s">
        <v>150</v>
      </c>
      <c r="AW369" s="14" t="s">
        <v>30</v>
      </c>
      <c r="AX369" s="14" t="s">
        <v>73</v>
      </c>
      <c r="AY369" s="250" t="s">
        <v>141</v>
      </c>
    </row>
    <row r="370" s="15" customFormat="1">
      <c r="A370" s="15"/>
      <c r="B370" s="251"/>
      <c r="C370" s="252"/>
      <c r="D370" s="231" t="s">
        <v>152</v>
      </c>
      <c r="E370" s="253" t="s">
        <v>1</v>
      </c>
      <c r="F370" s="254" t="s">
        <v>170</v>
      </c>
      <c r="G370" s="252"/>
      <c r="H370" s="255">
        <v>3.3660000000000001</v>
      </c>
      <c r="I370" s="256"/>
      <c r="J370" s="252"/>
      <c r="K370" s="252"/>
      <c r="L370" s="257"/>
      <c r="M370" s="258"/>
      <c r="N370" s="259"/>
      <c r="O370" s="259"/>
      <c r="P370" s="259"/>
      <c r="Q370" s="259"/>
      <c r="R370" s="259"/>
      <c r="S370" s="259"/>
      <c r="T370" s="260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1" t="s">
        <v>152</v>
      </c>
      <c r="AU370" s="261" t="s">
        <v>150</v>
      </c>
      <c r="AV370" s="15" t="s">
        <v>149</v>
      </c>
      <c r="AW370" s="15" t="s">
        <v>30</v>
      </c>
      <c r="AX370" s="15" t="s">
        <v>81</v>
      </c>
      <c r="AY370" s="261" t="s">
        <v>141</v>
      </c>
    </row>
    <row r="371" s="2" customFormat="1" ht="24.15" customHeight="1">
      <c r="A371" s="38"/>
      <c r="B371" s="39"/>
      <c r="C371" s="215" t="s">
        <v>356</v>
      </c>
      <c r="D371" s="215" t="s">
        <v>145</v>
      </c>
      <c r="E371" s="216" t="s">
        <v>357</v>
      </c>
      <c r="F371" s="217" t="s">
        <v>358</v>
      </c>
      <c r="G371" s="218" t="s">
        <v>158</v>
      </c>
      <c r="H371" s="219">
        <v>11</v>
      </c>
      <c r="I371" s="220"/>
      <c r="J371" s="221">
        <f>ROUND(I371*H371,2)</f>
        <v>0</v>
      </c>
      <c r="K371" s="222"/>
      <c r="L371" s="44"/>
      <c r="M371" s="223" t="s">
        <v>1</v>
      </c>
      <c r="N371" s="224" t="s">
        <v>39</v>
      </c>
      <c r="O371" s="91"/>
      <c r="P371" s="225">
        <f>O371*H371</f>
        <v>0</v>
      </c>
      <c r="Q371" s="225">
        <v>0</v>
      </c>
      <c r="R371" s="225">
        <f>Q371*H371</f>
        <v>0</v>
      </c>
      <c r="S371" s="225">
        <v>0.0040000000000000001</v>
      </c>
      <c r="T371" s="226">
        <f>S371*H371</f>
        <v>0.043999999999999997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7" t="s">
        <v>149</v>
      </c>
      <c r="AT371" s="227" t="s">
        <v>145</v>
      </c>
      <c r="AU371" s="227" t="s">
        <v>150</v>
      </c>
      <c r="AY371" s="17" t="s">
        <v>141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7" t="s">
        <v>150</v>
      </c>
      <c r="BK371" s="228">
        <f>ROUND(I371*H371,2)</f>
        <v>0</v>
      </c>
      <c r="BL371" s="17" t="s">
        <v>149</v>
      </c>
      <c r="BM371" s="227" t="s">
        <v>359</v>
      </c>
    </row>
    <row r="372" s="13" customFormat="1">
      <c r="A372" s="13"/>
      <c r="B372" s="229"/>
      <c r="C372" s="230"/>
      <c r="D372" s="231" t="s">
        <v>152</v>
      </c>
      <c r="E372" s="232" t="s">
        <v>1</v>
      </c>
      <c r="F372" s="233" t="s">
        <v>160</v>
      </c>
      <c r="G372" s="230"/>
      <c r="H372" s="232" t="s">
        <v>1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152</v>
      </c>
      <c r="AU372" s="239" t="s">
        <v>150</v>
      </c>
      <c r="AV372" s="13" t="s">
        <v>81</v>
      </c>
      <c r="AW372" s="13" t="s">
        <v>30</v>
      </c>
      <c r="AX372" s="13" t="s">
        <v>73</v>
      </c>
      <c r="AY372" s="239" t="s">
        <v>141</v>
      </c>
    </row>
    <row r="373" s="14" customFormat="1">
      <c r="A373" s="14"/>
      <c r="B373" s="240"/>
      <c r="C373" s="241"/>
      <c r="D373" s="231" t="s">
        <v>152</v>
      </c>
      <c r="E373" s="242" t="s">
        <v>1</v>
      </c>
      <c r="F373" s="243" t="s">
        <v>161</v>
      </c>
      <c r="G373" s="241"/>
      <c r="H373" s="244">
        <v>11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152</v>
      </c>
      <c r="AU373" s="250" t="s">
        <v>150</v>
      </c>
      <c r="AV373" s="14" t="s">
        <v>150</v>
      </c>
      <c r="AW373" s="14" t="s">
        <v>30</v>
      </c>
      <c r="AX373" s="14" t="s">
        <v>81</v>
      </c>
      <c r="AY373" s="250" t="s">
        <v>141</v>
      </c>
    </row>
    <row r="374" s="2" customFormat="1" ht="24.15" customHeight="1">
      <c r="A374" s="38"/>
      <c r="B374" s="39"/>
      <c r="C374" s="215" t="s">
        <v>360</v>
      </c>
      <c r="D374" s="215" t="s">
        <v>145</v>
      </c>
      <c r="E374" s="216" t="s">
        <v>361</v>
      </c>
      <c r="F374" s="217" t="s">
        <v>362</v>
      </c>
      <c r="G374" s="218" t="s">
        <v>180</v>
      </c>
      <c r="H374" s="219">
        <v>30</v>
      </c>
      <c r="I374" s="220"/>
      <c r="J374" s="221">
        <f>ROUND(I374*H374,2)</f>
        <v>0</v>
      </c>
      <c r="K374" s="222"/>
      <c r="L374" s="44"/>
      <c r="M374" s="223" t="s">
        <v>1</v>
      </c>
      <c r="N374" s="224" t="s">
        <v>39</v>
      </c>
      <c r="O374" s="91"/>
      <c r="P374" s="225">
        <f>O374*H374</f>
        <v>0</v>
      </c>
      <c r="Q374" s="225">
        <v>0</v>
      </c>
      <c r="R374" s="225">
        <f>Q374*H374</f>
        <v>0</v>
      </c>
      <c r="S374" s="225">
        <v>0.0060000000000000001</v>
      </c>
      <c r="T374" s="226">
        <f>S374*H374</f>
        <v>0.17999999999999999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7" t="s">
        <v>149</v>
      </c>
      <c r="AT374" s="227" t="s">
        <v>145</v>
      </c>
      <c r="AU374" s="227" t="s">
        <v>150</v>
      </c>
      <c r="AY374" s="17" t="s">
        <v>141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150</v>
      </c>
      <c r="BK374" s="228">
        <f>ROUND(I374*H374,2)</f>
        <v>0</v>
      </c>
      <c r="BL374" s="17" t="s">
        <v>149</v>
      </c>
      <c r="BM374" s="227" t="s">
        <v>363</v>
      </c>
    </row>
    <row r="375" s="13" customFormat="1">
      <c r="A375" s="13"/>
      <c r="B375" s="229"/>
      <c r="C375" s="230"/>
      <c r="D375" s="231" t="s">
        <v>152</v>
      </c>
      <c r="E375" s="232" t="s">
        <v>1</v>
      </c>
      <c r="F375" s="233" t="s">
        <v>364</v>
      </c>
      <c r="G375" s="230"/>
      <c r="H375" s="232" t="s">
        <v>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152</v>
      </c>
      <c r="AU375" s="239" t="s">
        <v>150</v>
      </c>
      <c r="AV375" s="13" t="s">
        <v>81</v>
      </c>
      <c r="AW375" s="13" t="s">
        <v>30</v>
      </c>
      <c r="AX375" s="13" t="s">
        <v>73</v>
      </c>
      <c r="AY375" s="239" t="s">
        <v>141</v>
      </c>
    </row>
    <row r="376" s="14" customFormat="1">
      <c r="A376" s="14"/>
      <c r="B376" s="240"/>
      <c r="C376" s="241"/>
      <c r="D376" s="231" t="s">
        <v>152</v>
      </c>
      <c r="E376" s="242" t="s">
        <v>1</v>
      </c>
      <c r="F376" s="243" t="s">
        <v>365</v>
      </c>
      <c r="G376" s="241"/>
      <c r="H376" s="244">
        <v>2.5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152</v>
      </c>
      <c r="AU376" s="250" t="s">
        <v>150</v>
      </c>
      <c r="AV376" s="14" t="s">
        <v>150</v>
      </c>
      <c r="AW376" s="14" t="s">
        <v>30</v>
      </c>
      <c r="AX376" s="14" t="s">
        <v>73</v>
      </c>
      <c r="AY376" s="250" t="s">
        <v>141</v>
      </c>
    </row>
    <row r="377" s="13" customFormat="1">
      <c r="A377" s="13"/>
      <c r="B377" s="229"/>
      <c r="C377" s="230"/>
      <c r="D377" s="231" t="s">
        <v>152</v>
      </c>
      <c r="E377" s="232" t="s">
        <v>1</v>
      </c>
      <c r="F377" s="233" t="s">
        <v>263</v>
      </c>
      <c r="G377" s="230"/>
      <c r="H377" s="232" t="s">
        <v>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152</v>
      </c>
      <c r="AU377" s="239" t="s">
        <v>150</v>
      </c>
      <c r="AV377" s="13" t="s">
        <v>81</v>
      </c>
      <c r="AW377" s="13" t="s">
        <v>30</v>
      </c>
      <c r="AX377" s="13" t="s">
        <v>73</v>
      </c>
      <c r="AY377" s="239" t="s">
        <v>141</v>
      </c>
    </row>
    <row r="378" s="14" customFormat="1">
      <c r="A378" s="14"/>
      <c r="B378" s="240"/>
      <c r="C378" s="241"/>
      <c r="D378" s="231" t="s">
        <v>152</v>
      </c>
      <c r="E378" s="242" t="s">
        <v>1</v>
      </c>
      <c r="F378" s="243" t="s">
        <v>366</v>
      </c>
      <c r="G378" s="241"/>
      <c r="H378" s="244">
        <v>27.5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152</v>
      </c>
      <c r="AU378" s="250" t="s">
        <v>150</v>
      </c>
      <c r="AV378" s="14" t="s">
        <v>150</v>
      </c>
      <c r="AW378" s="14" t="s">
        <v>30</v>
      </c>
      <c r="AX378" s="14" t="s">
        <v>73</v>
      </c>
      <c r="AY378" s="250" t="s">
        <v>141</v>
      </c>
    </row>
    <row r="379" s="15" customFormat="1">
      <c r="A379" s="15"/>
      <c r="B379" s="251"/>
      <c r="C379" s="252"/>
      <c r="D379" s="231" t="s">
        <v>152</v>
      </c>
      <c r="E379" s="253" t="s">
        <v>1</v>
      </c>
      <c r="F379" s="254" t="s">
        <v>170</v>
      </c>
      <c r="G379" s="252"/>
      <c r="H379" s="255">
        <v>30</v>
      </c>
      <c r="I379" s="256"/>
      <c r="J379" s="252"/>
      <c r="K379" s="252"/>
      <c r="L379" s="257"/>
      <c r="M379" s="258"/>
      <c r="N379" s="259"/>
      <c r="O379" s="259"/>
      <c r="P379" s="259"/>
      <c r="Q379" s="259"/>
      <c r="R379" s="259"/>
      <c r="S379" s="259"/>
      <c r="T379" s="26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1" t="s">
        <v>152</v>
      </c>
      <c r="AU379" s="261" t="s">
        <v>150</v>
      </c>
      <c r="AV379" s="15" t="s">
        <v>149</v>
      </c>
      <c r="AW379" s="15" t="s">
        <v>30</v>
      </c>
      <c r="AX379" s="15" t="s">
        <v>81</v>
      </c>
      <c r="AY379" s="261" t="s">
        <v>141</v>
      </c>
    </row>
    <row r="380" s="2" customFormat="1" ht="24.15" customHeight="1">
      <c r="A380" s="38"/>
      <c r="B380" s="39"/>
      <c r="C380" s="215" t="s">
        <v>367</v>
      </c>
      <c r="D380" s="215" t="s">
        <v>145</v>
      </c>
      <c r="E380" s="216" t="s">
        <v>368</v>
      </c>
      <c r="F380" s="217" t="s">
        <v>369</v>
      </c>
      <c r="G380" s="218" t="s">
        <v>180</v>
      </c>
      <c r="H380" s="219">
        <v>8</v>
      </c>
      <c r="I380" s="220"/>
      <c r="J380" s="221">
        <f>ROUND(I380*H380,2)</f>
        <v>0</v>
      </c>
      <c r="K380" s="222"/>
      <c r="L380" s="44"/>
      <c r="M380" s="223" t="s">
        <v>1</v>
      </c>
      <c r="N380" s="224" t="s">
        <v>39</v>
      </c>
      <c r="O380" s="91"/>
      <c r="P380" s="225">
        <f>O380*H380</f>
        <v>0</v>
      </c>
      <c r="Q380" s="225">
        <v>0</v>
      </c>
      <c r="R380" s="225">
        <f>Q380*H380</f>
        <v>0</v>
      </c>
      <c r="S380" s="225">
        <v>0.017999999999999999</v>
      </c>
      <c r="T380" s="226">
        <f>S380*H380</f>
        <v>0.14399999999999999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7" t="s">
        <v>149</v>
      </c>
      <c r="AT380" s="227" t="s">
        <v>145</v>
      </c>
      <c r="AU380" s="227" t="s">
        <v>150</v>
      </c>
      <c r="AY380" s="17" t="s">
        <v>141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7" t="s">
        <v>150</v>
      </c>
      <c r="BK380" s="228">
        <f>ROUND(I380*H380,2)</f>
        <v>0</v>
      </c>
      <c r="BL380" s="17" t="s">
        <v>149</v>
      </c>
      <c r="BM380" s="227" t="s">
        <v>370</v>
      </c>
    </row>
    <row r="381" s="13" customFormat="1">
      <c r="A381" s="13"/>
      <c r="B381" s="229"/>
      <c r="C381" s="230"/>
      <c r="D381" s="231" t="s">
        <v>152</v>
      </c>
      <c r="E381" s="232" t="s">
        <v>1</v>
      </c>
      <c r="F381" s="233" t="s">
        <v>371</v>
      </c>
      <c r="G381" s="230"/>
      <c r="H381" s="232" t="s">
        <v>1</v>
      </c>
      <c r="I381" s="234"/>
      <c r="J381" s="230"/>
      <c r="K381" s="230"/>
      <c r="L381" s="235"/>
      <c r="M381" s="236"/>
      <c r="N381" s="237"/>
      <c r="O381" s="237"/>
      <c r="P381" s="237"/>
      <c r="Q381" s="237"/>
      <c r="R381" s="237"/>
      <c r="S381" s="237"/>
      <c r="T381" s="23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9" t="s">
        <v>152</v>
      </c>
      <c r="AU381" s="239" t="s">
        <v>150</v>
      </c>
      <c r="AV381" s="13" t="s">
        <v>81</v>
      </c>
      <c r="AW381" s="13" t="s">
        <v>30</v>
      </c>
      <c r="AX381" s="13" t="s">
        <v>73</v>
      </c>
      <c r="AY381" s="239" t="s">
        <v>141</v>
      </c>
    </row>
    <row r="382" s="13" customFormat="1">
      <c r="A382" s="13"/>
      <c r="B382" s="229"/>
      <c r="C382" s="230"/>
      <c r="D382" s="231" t="s">
        <v>152</v>
      </c>
      <c r="E382" s="232" t="s">
        <v>1</v>
      </c>
      <c r="F382" s="233" t="s">
        <v>372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152</v>
      </c>
      <c r="AU382" s="239" t="s">
        <v>150</v>
      </c>
      <c r="AV382" s="13" t="s">
        <v>81</v>
      </c>
      <c r="AW382" s="13" t="s">
        <v>30</v>
      </c>
      <c r="AX382" s="13" t="s">
        <v>73</v>
      </c>
      <c r="AY382" s="239" t="s">
        <v>141</v>
      </c>
    </row>
    <row r="383" s="14" customFormat="1">
      <c r="A383" s="14"/>
      <c r="B383" s="240"/>
      <c r="C383" s="241"/>
      <c r="D383" s="231" t="s">
        <v>152</v>
      </c>
      <c r="E383" s="242" t="s">
        <v>1</v>
      </c>
      <c r="F383" s="243" t="s">
        <v>373</v>
      </c>
      <c r="G383" s="241"/>
      <c r="H383" s="244">
        <v>5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152</v>
      </c>
      <c r="AU383" s="250" t="s">
        <v>150</v>
      </c>
      <c r="AV383" s="14" t="s">
        <v>150</v>
      </c>
      <c r="AW383" s="14" t="s">
        <v>30</v>
      </c>
      <c r="AX383" s="14" t="s">
        <v>73</v>
      </c>
      <c r="AY383" s="250" t="s">
        <v>141</v>
      </c>
    </row>
    <row r="384" s="13" customFormat="1">
      <c r="A384" s="13"/>
      <c r="B384" s="229"/>
      <c r="C384" s="230"/>
      <c r="D384" s="231" t="s">
        <v>152</v>
      </c>
      <c r="E384" s="232" t="s">
        <v>1</v>
      </c>
      <c r="F384" s="233" t="s">
        <v>374</v>
      </c>
      <c r="G384" s="230"/>
      <c r="H384" s="232" t="s">
        <v>1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152</v>
      </c>
      <c r="AU384" s="239" t="s">
        <v>150</v>
      </c>
      <c r="AV384" s="13" t="s">
        <v>81</v>
      </c>
      <c r="AW384" s="13" t="s">
        <v>30</v>
      </c>
      <c r="AX384" s="13" t="s">
        <v>73</v>
      </c>
      <c r="AY384" s="239" t="s">
        <v>141</v>
      </c>
    </row>
    <row r="385" s="14" customFormat="1">
      <c r="A385" s="14"/>
      <c r="B385" s="240"/>
      <c r="C385" s="241"/>
      <c r="D385" s="231" t="s">
        <v>152</v>
      </c>
      <c r="E385" s="242" t="s">
        <v>1</v>
      </c>
      <c r="F385" s="243" t="s">
        <v>142</v>
      </c>
      <c r="G385" s="241"/>
      <c r="H385" s="244">
        <v>3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0" t="s">
        <v>152</v>
      </c>
      <c r="AU385" s="250" t="s">
        <v>150</v>
      </c>
      <c r="AV385" s="14" t="s">
        <v>150</v>
      </c>
      <c r="AW385" s="14" t="s">
        <v>30</v>
      </c>
      <c r="AX385" s="14" t="s">
        <v>73</v>
      </c>
      <c r="AY385" s="250" t="s">
        <v>141</v>
      </c>
    </row>
    <row r="386" s="15" customFormat="1">
      <c r="A386" s="15"/>
      <c r="B386" s="251"/>
      <c r="C386" s="252"/>
      <c r="D386" s="231" t="s">
        <v>152</v>
      </c>
      <c r="E386" s="253" t="s">
        <v>1</v>
      </c>
      <c r="F386" s="254" t="s">
        <v>170</v>
      </c>
      <c r="G386" s="252"/>
      <c r="H386" s="255">
        <v>8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1" t="s">
        <v>152</v>
      </c>
      <c r="AU386" s="261" t="s">
        <v>150</v>
      </c>
      <c r="AV386" s="15" t="s">
        <v>149</v>
      </c>
      <c r="AW386" s="15" t="s">
        <v>30</v>
      </c>
      <c r="AX386" s="15" t="s">
        <v>81</v>
      </c>
      <c r="AY386" s="261" t="s">
        <v>141</v>
      </c>
    </row>
    <row r="387" s="2" customFormat="1" ht="24.15" customHeight="1">
      <c r="A387" s="38"/>
      <c r="B387" s="39"/>
      <c r="C387" s="215" t="s">
        <v>375</v>
      </c>
      <c r="D387" s="215" t="s">
        <v>145</v>
      </c>
      <c r="E387" s="216" t="s">
        <v>376</v>
      </c>
      <c r="F387" s="217" t="s">
        <v>377</v>
      </c>
      <c r="G387" s="218" t="s">
        <v>180</v>
      </c>
      <c r="H387" s="219">
        <v>5</v>
      </c>
      <c r="I387" s="220"/>
      <c r="J387" s="221">
        <f>ROUND(I387*H387,2)</f>
        <v>0</v>
      </c>
      <c r="K387" s="222"/>
      <c r="L387" s="44"/>
      <c r="M387" s="223" t="s">
        <v>1</v>
      </c>
      <c r="N387" s="224" t="s">
        <v>39</v>
      </c>
      <c r="O387" s="91"/>
      <c r="P387" s="225">
        <f>O387*H387</f>
        <v>0</v>
      </c>
      <c r="Q387" s="225">
        <v>0</v>
      </c>
      <c r="R387" s="225">
        <f>Q387*H387</f>
        <v>0</v>
      </c>
      <c r="S387" s="225">
        <v>0.027</v>
      </c>
      <c r="T387" s="226">
        <f>S387*H387</f>
        <v>0.13500000000000001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7" t="s">
        <v>149</v>
      </c>
      <c r="AT387" s="227" t="s">
        <v>145</v>
      </c>
      <c r="AU387" s="227" t="s">
        <v>150</v>
      </c>
      <c r="AY387" s="17" t="s">
        <v>141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150</v>
      </c>
      <c r="BK387" s="228">
        <f>ROUND(I387*H387,2)</f>
        <v>0</v>
      </c>
      <c r="BL387" s="17" t="s">
        <v>149</v>
      </c>
      <c r="BM387" s="227" t="s">
        <v>378</v>
      </c>
    </row>
    <row r="388" s="13" customFormat="1">
      <c r="A388" s="13"/>
      <c r="B388" s="229"/>
      <c r="C388" s="230"/>
      <c r="D388" s="231" t="s">
        <v>152</v>
      </c>
      <c r="E388" s="232" t="s">
        <v>1</v>
      </c>
      <c r="F388" s="233" t="s">
        <v>379</v>
      </c>
      <c r="G388" s="230"/>
      <c r="H388" s="232" t="s">
        <v>1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152</v>
      </c>
      <c r="AU388" s="239" t="s">
        <v>150</v>
      </c>
      <c r="AV388" s="13" t="s">
        <v>81</v>
      </c>
      <c r="AW388" s="13" t="s">
        <v>30</v>
      </c>
      <c r="AX388" s="13" t="s">
        <v>73</v>
      </c>
      <c r="AY388" s="239" t="s">
        <v>141</v>
      </c>
    </row>
    <row r="389" s="14" customFormat="1">
      <c r="A389" s="14"/>
      <c r="B389" s="240"/>
      <c r="C389" s="241"/>
      <c r="D389" s="231" t="s">
        <v>152</v>
      </c>
      <c r="E389" s="242" t="s">
        <v>1</v>
      </c>
      <c r="F389" s="243" t="s">
        <v>150</v>
      </c>
      <c r="G389" s="241"/>
      <c r="H389" s="244">
        <v>2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152</v>
      </c>
      <c r="AU389" s="250" t="s">
        <v>150</v>
      </c>
      <c r="AV389" s="14" t="s">
        <v>150</v>
      </c>
      <c r="AW389" s="14" t="s">
        <v>30</v>
      </c>
      <c r="AX389" s="14" t="s">
        <v>73</v>
      </c>
      <c r="AY389" s="250" t="s">
        <v>141</v>
      </c>
    </row>
    <row r="390" s="13" customFormat="1">
      <c r="A390" s="13"/>
      <c r="B390" s="229"/>
      <c r="C390" s="230"/>
      <c r="D390" s="231" t="s">
        <v>152</v>
      </c>
      <c r="E390" s="232" t="s">
        <v>1</v>
      </c>
      <c r="F390" s="233" t="s">
        <v>380</v>
      </c>
      <c r="G390" s="230"/>
      <c r="H390" s="232" t="s">
        <v>1</v>
      </c>
      <c r="I390" s="234"/>
      <c r="J390" s="230"/>
      <c r="K390" s="230"/>
      <c r="L390" s="235"/>
      <c r="M390" s="236"/>
      <c r="N390" s="237"/>
      <c r="O390" s="237"/>
      <c r="P390" s="237"/>
      <c r="Q390" s="237"/>
      <c r="R390" s="237"/>
      <c r="S390" s="237"/>
      <c r="T390" s="23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9" t="s">
        <v>152</v>
      </c>
      <c r="AU390" s="239" t="s">
        <v>150</v>
      </c>
      <c r="AV390" s="13" t="s">
        <v>81</v>
      </c>
      <c r="AW390" s="13" t="s">
        <v>30</v>
      </c>
      <c r="AX390" s="13" t="s">
        <v>73</v>
      </c>
      <c r="AY390" s="239" t="s">
        <v>141</v>
      </c>
    </row>
    <row r="391" s="14" customFormat="1">
      <c r="A391" s="14"/>
      <c r="B391" s="240"/>
      <c r="C391" s="241"/>
      <c r="D391" s="231" t="s">
        <v>152</v>
      </c>
      <c r="E391" s="242" t="s">
        <v>1</v>
      </c>
      <c r="F391" s="243" t="s">
        <v>142</v>
      </c>
      <c r="G391" s="241"/>
      <c r="H391" s="244">
        <v>3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0" t="s">
        <v>152</v>
      </c>
      <c r="AU391" s="250" t="s">
        <v>150</v>
      </c>
      <c r="AV391" s="14" t="s">
        <v>150</v>
      </c>
      <c r="AW391" s="14" t="s">
        <v>30</v>
      </c>
      <c r="AX391" s="14" t="s">
        <v>73</v>
      </c>
      <c r="AY391" s="250" t="s">
        <v>141</v>
      </c>
    </row>
    <row r="392" s="15" customFormat="1">
      <c r="A392" s="15"/>
      <c r="B392" s="251"/>
      <c r="C392" s="252"/>
      <c r="D392" s="231" t="s">
        <v>152</v>
      </c>
      <c r="E392" s="253" t="s">
        <v>1</v>
      </c>
      <c r="F392" s="254" t="s">
        <v>170</v>
      </c>
      <c r="G392" s="252"/>
      <c r="H392" s="255">
        <v>5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1" t="s">
        <v>152</v>
      </c>
      <c r="AU392" s="261" t="s">
        <v>150</v>
      </c>
      <c r="AV392" s="15" t="s">
        <v>149</v>
      </c>
      <c r="AW392" s="15" t="s">
        <v>30</v>
      </c>
      <c r="AX392" s="15" t="s">
        <v>81</v>
      </c>
      <c r="AY392" s="261" t="s">
        <v>141</v>
      </c>
    </row>
    <row r="393" s="2" customFormat="1" ht="24.15" customHeight="1">
      <c r="A393" s="38"/>
      <c r="B393" s="39"/>
      <c r="C393" s="215" t="s">
        <v>381</v>
      </c>
      <c r="D393" s="215" t="s">
        <v>145</v>
      </c>
      <c r="E393" s="216" t="s">
        <v>382</v>
      </c>
      <c r="F393" s="217" t="s">
        <v>383</v>
      </c>
      <c r="G393" s="218" t="s">
        <v>180</v>
      </c>
      <c r="H393" s="219">
        <v>2</v>
      </c>
      <c r="I393" s="220"/>
      <c r="J393" s="221">
        <f>ROUND(I393*H393,2)</f>
        <v>0</v>
      </c>
      <c r="K393" s="222"/>
      <c r="L393" s="44"/>
      <c r="M393" s="223" t="s">
        <v>1</v>
      </c>
      <c r="N393" s="224" t="s">
        <v>39</v>
      </c>
      <c r="O393" s="91"/>
      <c r="P393" s="225">
        <f>O393*H393</f>
        <v>0</v>
      </c>
      <c r="Q393" s="225">
        <v>0</v>
      </c>
      <c r="R393" s="225">
        <f>Q393*H393</f>
        <v>0</v>
      </c>
      <c r="S393" s="225">
        <v>0.050000000000000003</v>
      </c>
      <c r="T393" s="226">
        <f>S393*H393</f>
        <v>0.10000000000000001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7" t="s">
        <v>149</v>
      </c>
      <c r="AT393" s="227" t="s">
        <v>145</v>
      </c>
      <c r="AU393" s="227" t="s">
        <v>150</v>
      </c>
      <c r="AY393" s="17" t="s">
        <v>141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17" t="s">
        <v>150</v>
      </c>
      <c r="BK393" s="228">
        <f>ROUND(I393*H393,2)</f>
        <v>0</v>
      </c>
      <c r="BL393" s="17" t="s">
        <v>149</v>
      </c>
      <c r="BM393" s="227" t="s">
        <v>384</v>
      </c>
    </row>
    <row r="394" s="13" customFormat="1">
      <c r="A394" s="13"/>
      <c r="B394" s="229"/>
      <c r="C394" s="230"/>
      <c r="D394" s="231" t="s">
        <v>152</v>
      </c>
      <c r="E394" s="232" t="s">
        <v>1</v>
      </c>
      <c r="F394" s="233" t="s">
        <v>385</v>
      </c>
      <c r="G394" s="230"/>
      <c r="H394" s="232" t="s">
        <v>1</v>
      </c>
      <c r="I394" s="234"/>
      <c r="J394" s="230"/>
      <c r="K394" s="230"/>
      <c r="L394" s="235"/>
      <c r="M394" s="236"/>
      <c r="N394" s="237"/>
      <c r="O394" s="237"/>
      <c r="P394" s="237"/>
      <c r="Q394" s="237"/>
      <c r="R394" s="237"/>
      <c r="S394" s="237"/>
      <c r="T394" s="23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9" t="s">
        <v>152</v>
      </c>
      <c r="AU394" s="239" t="s">
        <v>150</v>
      </c>
      <c r="AV394" s="13" t="s">
        <v>81</v>
      </c>
      <c r="AW394" s="13" t="s">
        <v>30</v>
      </c>
      <c r="AX394" s="13" t="s">
        <v>73</v>
      </c>
      <c r="AY394" s="239" t="s">
        <v>141</v>
      </c>
    </row>
    <row r="395" s="14" customFormat="1">
      <c r="A395" s="14"/>
      <c r="B395" s="240"/>
      <c r="C395" s="241"/>
      <c r="D395" s="231" t="s">
        <v>152</v>
      </c>
      <c r="E395" s="242" t="s">
        <v>1</v>
      </c>
      <c r="F395" s="243" t="s">
        <v>150</v>
      </c>
      <c r="G395" s="241"/>
      <c r="H395" s="244">
        <v>2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152</v>
      </c>
      <c r="AU395" s="250" t="s">
        <v>150</v>
      </c>
      <c r="AV395" s="14" t="s">
        <v>150</v>
      </c>
      <c r="AW395" s="14" t="s">
        <v>30</v>
      </c>
      <c r="AX395" s="14" t="s">
        <v>73</v>
      </c>
      <c r="AY395" s="250" t="s">
        <v>141</v>
      </c>
    </row>
    <row r="396" s="15" customFormat="1">
      <c r="A396" s="15"/>
      <c r="B396" s="251"/>
      <c r="C396" s="252"/>
      <c r="D396" s="231" t="s">
        <v>152</v>
      </c>
      <c r="E396" s="253" t="s">
        <v>1</v>
      </c>
      <c r="F396" s="254" t="s">
        <v>170</v>
      </c>
      <c r="G396" s="252"/>
      <c r="H396" s="255">
        <v>2</v>
      </c>
      <c r="I396" s="256"/>
      <c r="J396" s="252"/>
      <c r="K396" s="252"/>
      <c r="L396" s="257"/>
      <c r="M396" s="258"/>
      <c r="N396" s="259"/>
      <c r="O396" s="259"/>
      <c r="P396" s="259"/>
      <c r="Q396" s="259"/>
      <c r="R396" s="259"/>
      <c r="S396" s="259"/>
      <c r="T396" s="26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1" t="s">
        <v>152</v>
      </c>
      <c r="AU396" s="261" t="s">
        <v>150</v>
      </c>
      <c r="AV396" s="15" t="s">
        <v>149</v>
      </c>
      <c r="AW396" s="15" t="s">
        <v>30</v>
      </c>
      <c r="AX396" s="15" t="s">
        <v>81</v>
      </c>
      <c r="AY396" s="261" t="s">
        <v>141</v>
      </c>
    </row>
    <row r="397" s="2" customFormat="1" ht="24.15" customHeight="1">
      <c r="A397" s="38"/>
      <c r="B397" s="39"/>
      <c r="C397" s="215" t="s">
        <v>386</v>
      </c>
      <c r="D397" s="215" t="s">
        <v>145</v>
      </c>
      <c r="E397" s="216" t="s">
        <v>387</v>
      </c>
      <c r="F397" s="217" t="s">
        <v>388</v>
      </c>
      <c r="G397" s="218" t="s">
        <v>180</v>
      </c>
      <c r="H397" s="219">
        <v>280</v>
      </c>
      <c r="I397" s="220"/>
      <c r="J397" s="221">
        <f>ROUND(I397*H397,2)</f>
        <v>0</v>
      </c>
      <c r="K397" s="222"/>
      <c r="L397" s="44"/>
      <c r="M397" s="223" t="s">
        <v>1</v>
      </c>
      <c r="N397" s="224" t="s">
        <v>39</v>
      </c>
      <c r="O397" s="91"/>
      <c r="P397" s="225">
        <f>O397*H397</f>
        <v>0</v>
      </c>
      <c r="Q397" s="225">
        <v>0</v>
      </c>
      <c r="R397" s="225">
        <f>Q397*H397</f>
        <v>0</v>
      </c>
      <c r="S397" s="225">
        <v>0.001</v>
      </c>
      <c r="T397" s="226">
        <f>S397*H397</f>
        <v>0.28000000000000003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7" t="s">
        <v>149</v>
      </c>
      <c r="AT397" s="227" t="s">
        <v>145</v>
      </c>
      <c r="AU397" s="227" t="s">
        <v>150</v>
      </c>
      <c r="AY397" s="17" t="s">
        <v>141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17" t="s">
        <v>150</v>
      </c>
      <c r="BK397" s="228">
        <f>ROUND(I397*H397,2)</f>
        <v>0</v>
      </c>
      <c r="BL397" s="17" t="s">
        <v>149</v>
      </c>
      <c r="BM397" s="227" t="s">
        <v>389</v>
      </c>
    </row>
    <row r="398" s="14" customFormat="1">
      <c r="A398" s="14"/>
      <c r="B398" s="240"/>
      <c r="C398" s="241"/>
      <c r="D398" s="231" t="s">
        <v>152</v>
      </c>
      <c r="E398" s="242" t="s">
        <v>1</v>
      </c>
      <c r="F398" s="243" t="s">
        <v>390</v>
      </c>
      <c r="G398" s="241"/>
      <c r="H398" s="244">
        <v>280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152</v>
      </c>
      <c r="AU398" s="250" t="s">
        <v>150</v>
      </c>
      <c r="AV398" s="14" t="s">
        <v>150</v>
      </c>
      <c r="AW398" s="14" t="s">
        <v>30</v>
      </c>
      <c r="AX398" s="14" t="s">
        <v>81</v>
      </c>
      <c r="AY398" s="250" t="s">
        <v>141</v>
      </c>
    </row>
    <row r="399" s="2" customFormat="1" ht="24.15" customHeight="1">
      <c r="A399" s="38"/>
      <c r="B399" s="39"/>
      <c r="C399" s="215" t="s">
        <v>391</v>
      </c>
      <c r="D399" s="215" t="s">
        <v>145</v>
      </c>
      <c r="E399" s="216" t="s">
        <v>392</v>
      </c>
      <c r="F399" s="217" t="s">
        <v>393</v>
      </c>
      <c r="G399" s="218" t="s">
        <v>180</v>
      </c>
      <c r="H399" s="219">
        <v>14</v>
      </c>
      <c r="I399" s="220"/>
      <c r="J399" s="221">
        <f>ROUND(I399*H399,2)</f>
        <v>0</v>
      </c>
      <c r="K399" s="222"/>
      <c r="L399" s="44"/>
      <c r="M399" s="223" t="s">
        <v>1</v>
      </c>
      <c r="N399" s="224" t="s">
        <v>39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0.001</v>
      </c>
      <c r="T399" s="226">
        <f>S399*H399</f>
        <v>0.014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149</v>
      </c>
      <c r="AT399" s="227" t="s">
        <v>145</v>
      </c>
      <c r="AU399" s="227" t="s">
        <v>150</v>
      </c>
      <c r="AY399" s="17" t="s">
        <v>141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150</v>
      </c>
      <c r="BK399" s="228">
        <f>ROUND(I399*H399,2)</f>
        <v>0</v>
      </c>
      <c r="BL399" s="17" t="s">
        <v>149</v>
      </c>
      <c r="BM399" s="227" t="s">
        <v>394</v>
      </c>
    </row>
    <row r="400" s="14" customFormat="1">
      <c r="A400" s="14"/>
      <c r="B400" s="240"/>
      <c r="C400" s="241"/>
      <c r="D400" s="231" t="s">
        <v>152</v>
      </c>
      <c r="E400" s="242" t="s">
        <v>1</v>
      </c>
      <c r="F400" s="243" t="s">
        <v>395</v>
      </c>
      <c r="G400" s="241"/>
      <c r="H400" s="244">
        <v>14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152</v>
      </c>
      <c r="AU400" s="250" t="s">
        <v>150</v>
      </c>
      <c r="AV400" s="14" t="s">
        <v>150</v>
      </c>
      <c r="AW400" s="14" t="s">
        <v>30</v>
      </c>
      <c r="AX400" s="14" t="s">
        <v>81</v>
      </c>
      <c r="AY400" s="250" t="s">
        <v>141</v>
      </c>
    </row>
    <row r="401" s="2" customFormat="1" ht="24.15" customHeight="1">
      <c r="A401" s="38"/>
      <c r="B401" s="39"/>
      <c r="C401" s="215" t="s">
        <v>396</v>
      </c>
      <c r="D401" s="215" t="s">
        <v>145</v>
      </c>
      <c r="E401" s="216" t="s">
        <v>397</v>
      </c>
      <c r="F401" s="217" t="s">
        <v>398</v>
      </c>
      <c r="G401" s="218" t="s">
        <v>158</v>
      </c>
      <c r="H401" s="219">
        <v>62</v>
      </c>
      <c r="I401" s="220"/>
      <c r="J401" s="221">
        <f>ROUND(I401*H401,2)</f>
        <v>0</v>
      </c>
      <c r="K401" s="222"/>
      <c r="L401" s="44"/>
      <c r="M401" s="223" t="s">
        <v>1</v>
      </c>
      <c r="N401" s="224" t="s">
        <v>39</v>
      </c>
      <c r="O401" s="91"/>
      <c r="P401" s="225">
        <f>O401*H401</f>
        <v>0</v>
      </c>
      <c r="Q401" s="225">
        <v>0</v>
      </c>
      <c r="R401" s="225">
        <f>Q401*H401</f>
        <v>0</v>
      </c>
      <c r="S401" s="225">
        <v>0.00056999999999999998</v>
      </c>
      <c r="T401" s="226">
        <f>S401*H401</f>
        <v>0.035339999999999996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7" t="s">
        <v>149</v>
      </c>
      <c r="AT401" s="227" t="s">
        <v>145</v>
      </c>
      <c r="AU401" s="227" t="s">
        <v>150</v>
      </c>
      <c r="AY401" s="17" t="s">
        <v>141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7" t="s">
        <v>150</v>
      </c>
      <c r="BK401" s="228">
        <f>ROUND(I401*H401,2)</f>
        <v>0</v>
      </c>
      <c r="BL401" s="17" t="s">
        <v>149</v>
      </c>
      <c r="BM401" s="227" t="s">
        <v>399</v>
      </c>
    </row>
    <row r="402" s="13" customFormat="1">
      <c r="A402" s="13"/>
      <c r="B402" s="229"/>
      <c r="C402" s="230"/>
      <c r="D402" s="231" t="s">
        <v>152</v>
      </c>
      <c r="E402" s="232" t="s">
        <v>1</v>
      </c>
      <c r="F402" s="233" t="s">
        <v>400</v>
      </c>
      <c r="G402" s="230"/>
      <c r="H402" s="232" t="s">
        <v>1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9" t="s">
        <v>152</v>
      </c>
      <c r="AU402" s="239" t="s">
        <v>150</v>
      </c>
      <c r="AV402" s="13" t="s">
        <v>81</v>
      </c>
      <c r="AW402" s="13" t="s">
        <v>30</v>
      </c>
      <c r="AX402" s="13" t="s">
        <v>73</v>
      </c>
      <c r="AY402" s="239" t="s">
        <v>141</v>
      </c>
    </row>
    <row r="403" s="14" customFormat="1">
      <c r="A403" s="14"/>
      <c r="B403" s="240"/>
      <c r="C403" s="241"/>
      <c r="D403" s="231" t="s">
        <v>152</v>
      </c>
      <c r="E403" s="242" t="s">
        <v>1</v>
      </c>
      <c r="F403" s="243" t="s">
        <v>252</v>
      </c>
      <c r="G403" s="241"/>
      <c r="H403" s="244">
        <v>62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152</v>
      </c>
      <c r="AU403" s="250" t="s">
        <v>150</v>
      </c>
      <c r="AV403" s="14" t="s">
        <v>150</v>
      </c>
      <c r="AW403" s="14" t="s">
        <v>30</v>
      </c>
      <c r="AX403" s="14" t="s">
        <v>81</v>
      </c>
      <c r="AY403" s="250" t="s">
        <v>141</v>
      </c>
    </row>
    <row r="404" s="2" customFormat="1" ht="24.15" customHeight="1">
      <c r="A404" s="38"/>
      <c r="B404" s="39"/>
      <c r="C404" s="215" t="s">
        <v>401</v>
      </c>
      <c r="D404" s="215" t="s">
        <v>145</v>
      </c>
      <c r="E404" s="216" t="s">
        <v>402</v>
      </c>
      <c r="F404" s="217" t="s">
        <v>403</v>
      </c>
      <c r="G404" s="218" t="s">
        <v>180</v>
      </c>
      <c r="H404" s="219">
        <v>4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39</v>
      </c>
      <c r="O404" s="91"/>
      <c r="P404" s="225">
        <f>O404*H404</f>
        <v>0</v>
      </c>
      <c r="Q404" s="225">
        <v>0</v>
      </c>
      <c r="R404" s="225">
        <f>Q404*H404</f>
        <v>0</v>
      </c>
      <c r="S404" s="225">
        <v>0</v>
      </c>
      <c r="T404" s="22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149</v>
      </c>
      <c r="AT404" s="227" t="s">
        <v>145</v>
      </c>
      <c r="AU404" s="227" t="s">
        <v>150</v>
      </c>
      <c r="AY404" s="17" t="s">
        <v>141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150</v>
      </c>
      <c r="BK404" s="228">
        <f>ROUND(I404*H404,2)</f>
        <v>0</v>
      </c>
      <c r="BL404" s="17" t="s">
        <v>149</v>
      </c>
      <c r="BM404" s="227" t="s">
        <v>404</v>
      </c>
    </row>
    <row r="405" s="13" customFormat="1">
      <c r="A405" s="13"/>
      <c r="B405" s="229"/>
      <c r="C405" s="230"/>
      <c r="D405" s="231" t="s">
        <v>152</v>
      </c>
      <c r="E405" s="232" t="s">
        <v>1</v>
      </c>
      <c r="F405" s="233" t="s">
        <v>405</v>
      </c>
      <c r="G405" s="230"/>
      <c r="H405" s="232" t="s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152</v>
      </c>
      <c r="AU405" s="239" t="s">
        <v>150</v>
      </c>
      <c r="AV405" s="13" t="s">
        <v>81</v>
      </c>
      <c r="AW405" s="13" t="s">
        <v>30</v>
      </c>
      <c r="AX405" s="13" t="s">
        <v>73</v>
      </c>
      <c r="AY405" s="239" t="s">
        <v>141</v>
      </c>
    </row>
    <row r="406" s="14" customFormat="1">
      <c r="A406" s="14"/>
      <c r="B406" s="240"/>
      <c r="C406" s="241"/>
      <c r="D406" s="231" t="s">
        <v>152</v>
      </c>
      <c r="E406" s="242" t="s">
        <v>1</v>
      </c>
      <c r="F406" s="243" t="s">
        <v>149</v>
      </c>
      <c r="G406" s="241"/>
      <c r="H406" s="244">
        <v>4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152</v>
      </c>
      <c r="AU406" s="250" t="s">
        <v>150</v>
      </c>
      <c r="AV406" s="14" t="s">
        <v>150</v>
      </c>
      <c r="AW406" s="14" t="s">
        <v>30</v>
      </c>
      <c r="AX406" s="14" t="s">
        <v>81</v>
      </c>
      <c r="AY406" s="250" t="s">
        <v>141</v>
      </c>
    </row>
    <row r="407" s="2" customFormat="1" ht="37.8" customHeight="1">
      <c r="A407" s="38"/>
      <c r="B407" s="39"/>
      <c r="C407" s="215" t="s">
        <v>406</v>
      </c>
      <c r="D407" s="215" t="s">
        <v>145</v>
      </c>
      <c r="E407" s="216" t="s">
        <v>407</v>
      </c>
      <c r="F407" s="217" t="s">
        <v>408</v>
      </c>
      <c r="G407" s="218" t="s">
        <v>148</v>
      </c>
      <c r="H407" s="219">
        <v>5.1100000000000003</v>
      </c>
      <c r="I407" s="220"/>
      <c r="J407" s="221">
        <f>ROUND(I407*H407,2)</f>
        <v>0</v>
      </c>
      <c r="K407" s="222"/>
      <c r="L407" s="44"/>
      <c r="M407" s="223" t="s">
        <v>1</v>
      </c>
      <c r="N407" s="224" t="s">
        <v>39</v>
      </c>
      <c r="O407" s="91"/>
      <c r="P407" s="225">
        <f>O407*H407</f>
        <v>0</v>
      </c>
      <c r="Q407" s="225">
        <v>0</v>
      </c>
      <c r="R407" s="225">
        <f>Q407*H407</f>
        <v>0</v>
      </c>
      <c r="S407" s="225">
        <v>0.045999999999999999</v>
      </c>
      <c r="T407" s="226">
        <f>S407*H407</f>
        <v>0.23506000000000002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7" t="s">
        <v>149</v>
      </c>
      <c r="AT407" s="227" t="s">
        <v>145</v>
      </c>
      <c r="AU407" s="227" t="s">
        <v>150</v>
      </c>
      <c r="AY407" s="17" t="s">
        <v>141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150</v>
      </c>
      <c r="BK407" s="228">
        <f>ROUND(I407*H407,2)</f>
        <v>0</v>
      </c>
      <c r="BL407" s="17" t="s">
        <v>149</v>
      </c>
      <c r="BM407" s="227" t="s">
        <v>409</v>
      </c>
    </row>
    <row r="408" s="13" customFormat="1">
      <c r="A408" s="13"/>
      <c r="B408" s="229"/>
      <c r="C408" s="230"/>
      <c r="D408" s="231" t="s">
        <v>152</v>
      </c>
      <c r="E408" s="232" t="s">
        <v>1</v>
      </c>
      <c r="F408" s="233" t="s">
        <v>410</v>
      </c>
      <c r="G408" s="230"/>
      <c r="H408" s="232" t="s">
        <v>1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152</v>
      </c>
      <c r="AU408" s="239" t="s">
        <v>150</v>
      </c>
      <c r="AV408" s="13" t="s">
        <v>81</v>
      </c>
      <c r="AW408" s="13" t="s">
        <v>30</v>
      </c>
      <c r="AX408" s="13" t="s">
        <v>73</v>
      </c>
      <c r="AY408" s="239" t="s">
        <v>141</v>
      </c>
    </row>
    <row r="409" s="13" customFormat="1">
      <c r="A409" s="13"/>
      <c r="B409" s="229"/>
      <c r="C409" s="230"/>
      <c r="D409" s="231" t="s">
        <v>152</v>
      </c>
      <c r="E409" s="232" t="s">
        <v>1</v>
      </c>
      <c r="F409" s="233" t="s">
        <v>222</v>
      </c>
      <c r="G409" s="230"/>
      <c r="H409" s="232" t="s">
        <v>1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152</v>
      </c>
      <c r="AU409" s="239" t="s">
        <v>150</v>
      </c>
      <c r="AV409" s="13" t="s">
        <v>81</v>
      </c>
      <c r="AW409" s="13" t="s">
        <v>30</v>
      </c>
      <c r="AX409" s="13" t="s">
        <v>73</v>
      </c>
      <c r="AY409" s="239" t="s">
        <v>141</v>
      </c>
    </row>
    <row r="410" s="14" customFormat="1">
      <c r="A410" s="14"/>
      <c r="B410" s="240"/>
      <c r="C410" s="241"/>
      <c r="D410" s="231" t="s">
        <v>152</v>
      </c>
      <c r="E410" s="242" t="s">
        <v>1</v>
      </c>
      <c r="F410" s="243" t="s">
        <v>223</v>
      </c>
      <c r="G410" s="241"/>
      <c r="H410" s="244">
        <v>5.1100000000000003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152</v>
      </c>
      <c r="AU410" s="250" t="s">
        <v>150</v>
      </c>
      <c r="AV410" s="14" t="s">
        <v>150</v>
      </c>
      <c r="AW410" s="14" t="s">
        <v>30</v>
      </c>
      <c r="AX410" s="14" t="s">
        <v>73</v>
      </c>
      <c r="AY410" s="250" t="s">
        <v>141</v>
      </c>
    </row>
    <row r="411" s="15" customFormat="1">
      <c r="A411" s="15"/>
      <c r="B411" s="251"/>
      <c r="C411" s="252"/>
      <c r="D411" s="231" t="s">
        <v>152</v>
      </c>
      <c r="E411" s="253" t="s">
        <v>1</v>
      </c>
      <c r="F411" s="254" t="s">
        <v>170</v>
      </c>
      <c r="G411" s="252"/>
      <c r="H411" s="255">
        <v>5.1100000000000003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1" t="s">
        <v>152</v>
      </c>
      <c r="AU411" s="261" t="s">
        <v>150</v>
      </c>
      <c r="AV411" s="15" t="s">
        <v>149</v>
      </c>
      <c r="AW411" s="15" t="s">
        <v>30</v>
      </c>
      <c r="AX411" s="15" t="s">
        <v>81</v>
      </c>
      <c r="AY411" s="261" t="s">
        <v>141</v>
      </c>
    </row>
    <row r="412" s="2" customFormat="1" ht="24.15" customHeight="1">
      <c r="A412" s="38"/>
      <c r="B412" s="39"/>
      <c r="C412" s="215" t="s">
        <v>411</v>
      </c>
      <c r="D412" s="215" t="s">
        <v>145</v>
      </c>
      <c r="E412" s="216" t="s">
        <v>412</v>
      </c>
      <c r="F412" s="217" t="s">
        <v>413</v>
      </c>
      <c r="G412" s="218" t="s">
        <v>148</v>
      </c>
      <c r="H412" s="219">
        <v>7.3129999999999997</v>
      </c>
      <c r="I412" s="220"/>
      <c r="J412" s="221">
        <f>ROUND(I412*H412,2)</f>
        <v>0</v>
      </c>
      <c r="K412" s="222"/>
      <c r="L412" s="44"/>
      <c r="M412" s="223" t="s">
        <v>1</v>
      </c>
      <c r="N412" s="224" t="s">
        <v>39</v>
      </c>
      <c r="O412" s="91"/>
      <c r="P412" s="225">
        <f>O412*H412</f>
        <v>0</v>
      </c>
      <c r="Q412" s="225">
        <v>0</v>
      </c>
      <c r="R412" s="225">
        <f>Q412*H412</f>
        <v>0</v>
      </c>
      <c r="S412" s="225">
        <v>0.068000000000000005</v>
      </c>
      <c r="T412" s="226">
        <f>S412*H412</f>
        <v>0.497284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7" t="s">
        <v>149</v>
      </c>
      <c r="AT412" s="227" t="s">
        <v>145</v>
      </c>
      <c r="AU412" s="227" t="s">
        <v>150</v>
      </c>
      <c r="AY412" s="17" t="s">
        <v>141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7" t="s">
        <v>150</v>
      </c>
      <c r="BK412" s="228">
        <f>ROUND(I412*H412,2)</f>
        <v>0</v>
      </c>
      <c r="BL412" s="17" t="s">
        <v>149</v>
      </c>
      <c r="BM412" s="227" t="s">
        <v>414</v>
      </c>
    </row>
    <row r="413" s="13" customFormat="1">
      <c r="A413" s="13"/>
      <c r="B413" s="229"/>
      <c r="C413" s="230"/>
      <c r="D413" s="231" t="s">
        <v>152</v>
      </c>
      <c r="E413" s="232" t="s">
        <v>1</v>
      </c>
      <c r="F413" s="233" t="s">
        <v>200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152</v>
      </c>
      <c r="AU413" s="239" t="s">
        <v>150</v>
      </c>
      <c r="AV413" s="13" t="s">
        <v>81</v>
      </c>
      <c r="AW413" s="13" t="s">
        <v>30</v>
      </c>
      <c r="AX413" s="13" t="s">
        <v>73</v>
      </c>
      <c r="AY413" s="239" t="s">
        <v>141</v>
      </c>
    </row>
    <row r="414" s="14" customFormat="1">
      <c r="A414" s="14"/>
      <c r="B414" s="240"/>
      <c r="C414" s="241"/>
      <c r="D414" s="231" t="s">
        <v>152</v>
      </c>
      <c r="E414" s="242" t="s">
        <v>1</v>
      </c>
      <c r="F414" s="243" t="s">
        <v>415</v>
      </c>
      <c r="G414" s="241"/>
      <c r="H414" s="244">
        <v>7.3129999999999997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152</v>
      </c>
      <c r="AU414" s="250" t="s">
        <v>150</v>
      </c>
      <c r="AV414" s="14" t="s">
        <v>150</v>
      </c>
      <c r="AW414" s="14" t="s">
        <v>30</v>
      </c>
      <c r="AX414" s="14" t="s">
        <v>81</v>
      </c>
      <c r="AY414" s="250" t="s">
        <v>141</v>
      </c>
    </row>
    <row r="415" s="12" customFormat="1" ht="22.8" customHeight="1">
      <c r="A415" s="12"/>
      <c r="B415" s="199"/>
      <c r="C415" s="200"/>
      <c r="D415" s="201" t="s">
        <v>72</v>
      </c>
      <c r="E415" s="213" t="s">
        <v>416</v>
      </c>
      <c r="F415" s="213" t="s">
        <v>417</v>
      </c>
      <c r="G415" s="200"/>
      <c r="H415" s="200"/>
      <c r="I415" s="203"/>
      <c r="J415" s="214">
        <f>BK415</f>
        <v>0</v>
      </c>
      <c r="K415" s="200"/>
      <c r="L415" s="205"/>
      <c r="M415" s="206"/>
      <c r="N415" s="207"/>
      <c r="O415" s="207"/>
      <c r="P415" s="208">
        <f>SUM(P416:P421)</f>
        <v>0</v>
      </c>
      <c r="Q415" s="207"/>
      <c r="R415" s="208">
        <f>SUM(R416:R421)</f>
        <v>0</v>
      </c>
      <c r="S415" s="207"/>
      <c r="T415" s="209">
        <f>SUM(T416:T421)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0" t="s">
        <v>81</v>
      </c>
      <c r="AT415" s="211" t="s">
        <v>72</v>
      </c>
      <c r="AU415" s="211" t="s">
        <v>81</v>
      </c>
      <c r="AY415" s="210" t="s">
        <v>141</v>
      </c>
      <c r="BK415" s="212">
        <f>SUM(BK416:BK421)</f>
        <v>0</v>
      </c>
    </row>
    <row r="416" s="2" customFormat="1" ht="24.15" customHeight="1">
      <c r="A416" s="38"/>
      <c r="B416" s="39"/>
      <c r="C416" s="215" t="s">
        <v>418</v>
      </c>
      <c r="D416" s="215" t="s">
        <v>145</v>
      </c>
      <c r="E416" s="216" t="s">
        <v>419</v>
      </c>
      <c r="F416" s="217" t="s">
        <v>420</v>
      </c>
      <c r="G416" s="218" t="s">
        <v>421</v>
      </c>
      <c r="H416" s="219">
        <v>13.050000000000001</v>
      </c>
      <c r="I416" s="220"/>
      <c r="J416" s="221">
        <f>ROUND(I416*H416,2)</f>
        <v>0</v>
      </c>
      <c r="K416" s="222"/>
      <c r="L416" s="44"/>
      <c r="M416" s="223" t="s">
        <v>1</v>
      </c>
      <c r="N416" s="224" t="s">
        <v>39</v>
      </c>
      <c r="O416" s="91"/>
      <c r="P416" s="225">
        <f>O416*H416</f>
        <v>0</v>
      </c>
      <c r="Q416" s="225">
        <v>0</v>
      </c>
      <c r="R416" s="225">
        <f>Q416*H416</f>
        <v>0</v>
      </c>
      <c r="S416" s="225">
        <v>0</v>
      </c>
      <c r="T416" s="22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7" t="s">
        <v>149</v>
      </c>
      <c r="AT416" s="227" t="s">
        <v>145</v>
      </c>
      <c r="AU416" s="227" t="s">
        <v>150</v>
      </c>
      <c r="AY416" s="17" t="s">
        <v>141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150</v>
      </c>
      <c r="BK416" s="228">
        <f>ROUND(I416*H416,2)</f>
        <v>0</v>
      </c>
      <c r="BL416" s="17" t="s">
        <v>149</v>
      </c>
      <c r="BM416" s="227" t="s">
        <v>422</v>
      </c>
    </row>
    <row r="417" s="2" customFormat="1" ht="33" customHeight="1">
      <c r="A417" s="38"/>
      <c r="B417" s="39"/>
      <c r="C417" s="215" t="s">
        <v>423</v>
      </c>
      <c r="D417" s="215" t="s">
        <v>145</v>
      </c>
      <c r="E417" s="216" t="s">
        <v>424</v>
      </c>
      <c r="F417" s="217" t="s">
        <v>425</v>
      </c>
      <c r="G417" s="218" t="s">
        <v>421</v>
      </c>
      <c r="H417" s="219">
        <v>13.050000000000001</v>
      </c>
      <c r="I417" s="220"/>
      <c r="J417" s="221">
        <f>ROUND(I417*H417,2)</f>
        <v>0</v>
      </c>
      <c r="K417" s="222"/>
      <c r="L417" s="44"/>
      <c r="M417" s="223" t="s">
        <v>1</v>
      </c>
      <c r="N417" s="224" t="s">
        <v>39</v>
      </c>
      <c r="O417" s="91"/>
      <c r="P417" s="225">
        <f>O417*H417</f>
        <v>0</v>
      </c>
      <c r="Q417" s="225">
        <v>0</v>
      </c>
      <c r="R417" s="225">
        <f>Q417*H417</f>
        <v>0</v>
      </c>
      <c r="S417" s="225">
        <v>0</v>
      </c>
      <c r="T417" s="22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7" t="s">
        <v>149</v>
      </c>
      <c r="AT417" s="227" t="s">
        <v>145</v>
      </c>
      <c r="AU417" s="227" t="s">
        <v>150</v>
      </c>
      <c r="AY417" s="17" t="s">
        <v>141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17" t="s">
        <v>150</v>
      </c>
      <c r="BK417" s="228">
        <f>ROUND(I417*H417,2)</f>
        <v>0</v>
      </c>
      <c r="BL417" s="17" t="s">
        <v>149</v>
      </c>
      <c r="BM417" s="227" t="s">
        <v>426</v>
      </c>
    </row>
    <row r="418" s="2" customFormat="1" ht="24.15" customHeight="1">
      <c r="A418" s="38"/>
      <c r="B418" s="39"/>
      <c r="C418" s="215" t="s">
        <v>427</v>
      </c>
      <c r="D418" s="215" t="s">
        <v>145</v>
      </c>
      <c r="E418" s="216" t="s">
        <v>428</v>
      </c>
      <c r="F418" s="217" t="s">
        <v>429</v>
      </c>
      <c r="G418" s="218" t="s">
        <v>421</v>
      </c>
      <c r="H418" s="219">
        <v>13.050000000000001</v>
      </c>
      <c r="I418" s="220"/>
      <c r="J418" s="221">
        <f>ROUND(I418*H418,2)</f>
        <v>0</v>
      </c>
      <c r="K418" s="222"/>
      <c r="L418" s="44"/>
      <c r="M418" s="223" t="s">
        <v>1</v>
      </c>
      <c r="N418" s="224" t="s">
        <v>39</v>
      </c>
      <c r="O418" s="91"/>
      <c r="P418" s="225">
        <f>O418*H418</f>
        <v>0</v>
      </c>
      <c r="Q418" s="225">
        <v>0</v>
      </c>
      <c r="R418" s="225">
        <f>Q418*H418</f>
        <v>0</v>
      </c>
      <c r="S418" s="225">
        <v>0</v>
      </c>
      <c r="T418" s="22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7" t="s">
        <v>149</v>
      </c>
      <c r="AT418" s="227" t="s">
        <v>145</v>
      </c>
      <c r="AU418" s="227" t="s">
        <v>150</v>
      </c>
      <c r="AY418" s="17" t="s">
        <v>141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150</v>
      </c>
      <c r="BK418" s="228">
        <f>ROUND(I418*H418,2)</f>
        <v>0</v>
      </c>
      <c r="BL418" s="17" t="s">
        <v>149</v>
      </c>
      <c r="BM418" s="227" t="s">
        <v>430</v>
      </c>
    </row>
    <row r="419" s="2" customFormat="1" ht="24.15" customHeight="1">
      <c r="A419" s="38"/>
      <c r="B419" s="39"/>
      <c r="C419" s="215" t="s">
        <v>431</v>
      </c>
      <c r="D419" s="215" t="s">
        <v>145</v>
      </c>
      <c r="E419" s="216" t="s">
        <v>432</v>
      </c>
      <c r="F419" s="217" t="s">
        <v>433</v>
      </c>
      <c r="G419" s="218" t="s">
        <v>421</v>
      </c>
      <c r="H419" s="219">
        <v>247.94999999999999</v>
      </c>
      <c r="I419" s="220"/>
      <c r="J419" s="221">
        <f>ROUND(I419*H419,2)</f>
        <v>0</v>
      </c>
      <c r="K419" s="222"/>
      <c r="L419" s="44"/>
      <c r="M419" s="223" t="s">
        <v>1</v>
      </c>
      <c r="N419" s="224" t="s">
        <v>39</v>
      </c>
      <c r="O419" s="91"/>
      <c r="P419" s="225">
        <f>O419*H419</f>
        <v>0</v>
      </c>
      <c r="Q419" s="225">
        <v>0</v>
      </c>
      <c r="R419" s="225">
        <f>Q419*H419</f>
        <v>0</v>
      </c>
      <c r="S419" s="225">
        <v>0</v>
      </c>
      <c r="T419" s="22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7" t="s">
        <v>149</v>
      </c>
      <c r="AT419" s="227" t="s">
        <v>145</v>
      </c>
      <c r="AU419" s="227" t="s">
        <v>150</v>
      </c>
      <c r="AY419" s="17" t="s">
        <v>141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150</v>
      </c>
      <c r="BK419" s="228">
        <f>ROUND(I419*H419,2)</f>
        <v>0</v>
      </c>
      <c r="BL419" s="17" t="s">
        <v>149</v>
      </c>
      <c r="BM419" s="227" t="s">
        <v>434</v>
      </c>
    </row>
    <row r="420" s="14" customFormat="1">
      <c r="A420" s="14"/>
      <c r="B420" s="240"/>
      <c r="C420" s="241"/>
      <c r="D420" s="231" t="s">
        <v>152</v>
      </c>
      <c r="E420" s="241"/>
      <c r="F420" s="243" t="s">
        <v>435</v>
      </c>
      <c r="G420" s="241"/>
      <c r="H420" s="244">
        <v>247.94999999999999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152</v>
      </c>
      <c r="AU420" s="250" t="s">
        <v>150</v>
      </c>
      <c r="AV420" s="14" t="s">
        <v>150</v>
      </c>
      <c r="AW420" s="14" t="s">
        <v>4</v>
      </c>
      <c r="AX420" s="14" t="s">
        <v>81</v>
      </c>
      <c r="AY420" s="250" t="s">
        <v>141</v>
      </c>
    </row>
    <row r="421" s="2" customFormat="1" ht="33" customHeight="1">
      <c r="A421" s="38"/>
      <c r="B421" s="39"/>
      <c r="C421" s="215" t="s">
        <v>436</v>
      </c>
      <c r="D421" s="215" t="s">
        <v>145</v>
      </c>
      <c r="E421" s="216" t="s">
        <v>437</v>
      </c>
      <c r="F421" s="217" t="s">
        <v>438</v>
      </c>
      <c r="G421" s="218" t="s">
        <v>421</v>
      </c>
      <c r="H421" s="219">
        <v>13.050000000000001</v>
      </c>
      <c r="I421" s="220"/>
      <c r="J421" s="221">
        <f>ROUND(I421*H421,2)</f>
        <v>0</v>
      </c>
      <c r="K421" s="222"/>
      <c r="L421" s="44"/>
      <c r="M421" s="223" t="s">
        <v>1</v>
      </c>
      <c r="N421" s="224" t="s">
        <v>39</v>
      </c>
      <c r="O421" s="91"/>
      <c r="P421" s="225">
        <f>O421*H421</f>
        <v>0</v>
      </c>
      <c r="Q421" s="225">
        <v>0</v>
      </c>
      <c r="R421" s="225">
        <f>Q421*H421</f>
        <v>0</v>
      </c>
      <c r="S421" s="225">
        <v>0</v>
      </c>
      <c r="T421" s="22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149</v>
      </c>
      <c r="AT421" s="227" t="s">
        <v>145</v>
      </c>
      <c r="AU421" s="227" t="s">
        <v>150</v>
      </c>
      <c r="AY421" s="17" t="s">
        <v>141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150</v>
      </c>
      <c r="BK421" s="228">
        <f>ROUND(I421*H421,2)</f>
        <v>0</v>
      </c>
      <c r="BL421" s="17" t="s">
        <v>149</v>
      </c>
      <c r="BM421" s="227" t="s">
        <v>439</v>
      </c>
    </row>
    <row r="422" s="12" customFormat="1" ht="22.8" customHeight="1">
      <c r="A422" s="12"/>
      <c r="B422" s="199"/>
      <c r="C422" s="200"/>
      <c r="D422" s="201" t="s">
        <v>72</v>
      </c>
      <c r="E422" s="213" t="s">
        <v>440</v>
      </c>
      <c r="F422" s="213" t="s">
        <v>441</v>
      </c>
      <c r="G422" s="200"/>
      <c r="H422" s="200"/>
      <c r="I422" s="203"/>
      <c r="J422" s="214">
        <f>BK422</f>
        <v>0</v>
      </c>
      <c r="K422" s="200"/>
      <c r="L422" s="205"/>
      <c r="M422" s="206"/>
      <c r="N422" s="207"/>
      <c r="O422" s="207"/>
      <c r="P422" s="208">
        <f>SUM(P423:P424)</f>
        <v>0</v>
      </c>
      <c r="Q422" s="207"/>
      <c r="R422" s="208">
        <f>SUM(R423:R424)</f>
        <v>0</v>
      </c>
      <c r="S422" s="207"/>
      <c r="T422" s="209">
        <f>SUM(T423:T424)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0" t="s">
        <v>81</v>
      </c>
      <c r="AT422" s="211" t="s">
        <v>72</v>
      </c>
      <c r="AU422" s="211" t="s">
        <v>81</v>
      </c>
      <c r="AY422" s="210" t="s">
        <v>141</v>
      </c>
      <c r="BK422" s="212">
        <f>SUM(BK423:BK424)</f>
        <v>0</v>
      </c>
    </row>
    <row r="423" s="2" customFormat="1" ht="16.5" customHeight="1">
      <c r="A423" s="38"/>
      <c r="B423" s="39"/>
      <c r="C423" s="215" t="s">
        <v>442</v>
      </c>
      <c r="D423" s="215" t="s">
        <v>145</v>
      </c>
      <c r="E423" s="216" t="s">
        <v>443</v>
      </c>
      <c r="F423" s="217" t="s">
        <v>444</v>
      </c>
      <c r="G423" s="218" t="s">
        <v>421</v>
      </c>
      <c r="H423" s="219">
        <v>7.601</v>
      </c>
      <c r="I423" s="220"/>
      <c r="J423" s="221">
        <f>ROUND(I423*H423,2)</f>
        <v>0</v>
      </c>
      <c r="K423" s="222"/>
      <c r="L423" s="44"/>
      <c r="M423" s="223" t="s">
        <v>1</v>
      </c>
      <c r="N423" s="224" t="s">
        <v>39</v>
      </c>
      <c r="O423" s="91"/>
      <c r="P423" s="225">
        <f>O423*H423</f>
        <v>0</v>
      </c>
      <c r="Q423" s="225">
        <v>0</v>
      </c>
      <c r="R423" s="225">
        <f>Q423*H423</f>
        <v>0</v>
      </c>
      <c r="S423" s="225">
        <v>0</v>
      </c>
      <c r="T423" s="22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149</v>
      </c>
      <c r="AT423" s="227" t="s">
        <v>145</v>
      </c>
      <c r="AU423" s="227" t="s">
        <v>150</v>
      </c>
      <c r="AY423" s="17" t="s">
        <v>141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150</v>
      </c>
      <c r="BK423" s="228">
        <f>ROUND(I423*H423,2)</f>
        <v>0</v>
      </c>
      <c r="BL423" s="17" t="s">
        <v>149</v>
      </c>
      <c r="BM423" s="227" t="s">
        <v>445</v>
      </c>
    </row>
    <row r="424" s="2" customFormat="1" ht="24.15" customHeight="1">
      <c r="A424" s="38"/>
      <c r="B424" s="39"/>
      <c r="C424" s="215" t="s">
        <v>446</v>
      </c>
      <c r="D424" s="215" t="s">
        <v>145</v>
      </c>
      <c r="E424" s="216" t="s">
        <v>447</v>
      </c>
      <c r="F424" s="217" t="s">
        <v>448</v>
      </c>
      <c r="G424" s="218" t="s">
        <v>421</v>
      </c>
      <c r="H424" s="219">
        <v>7.601</v>
      </c>
      <c r="I424" s="220"/>
      <c r="J424" s="221">
        <f>ROUND(I424*H424,2)</f>
        <v>0</v>
      </c>
      <c r="K424" s="222"/>
      <c r="L424" s="44"/>
      <c r="M424" s="223" t="s">
        <v>1</v>
      </c>
      <c r="N424" s="224" t="s">
        <v>39</v>
      </c>
      <c r="O424" s="91"/>
      <c r="P424" s="225">
        <f>O424*H424</f>
        <v>0</v>
      </c>
      <c r="Q424" s="225">
        <v>0</v>
      </c>
      <c r="R424" s="225">
        <f>Q424*H424</f>
        <v>0</v>
      </c>
      <c r="S424" s="225">
        <v>0</v>
      </c>
      <c r="T424" s="22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7" t="s">
        <v>149</v>
      </c>
      <c r="AT424" s="227" t="s">
        <v>145</v>
      </c>
      <c r="AU424" s="227" t="s">
        <v>150</v>
      </c>
      <c r="AY424" s="17" t="s">
        <v>141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7" t="s">
        <v>150</v>
      </c>
      <c r="BK424" s="228">
        <f>ROUND(I424*H424,2)</f>
        <v>0</v>
      </c>
      <c r="BL424" s="17" t="s">
        <v>149</v>
      </c>
      <c r="BM424" s="227" t="s">
        <v>449</v>
      </c>
    </row>
    <row r="425" s="12" customFormat="1" ht="25.92" customHeight="1">
      <c r="A425" s="12"/>
      <c r="B425" s="199"/>
      <c r="C425" s="200"/>
      <c r="D425" s="201" t="s">
        <v>72</v>
      </c>
      <c r="E425" s="202" t="s">
        <v>450</v>
      </c>
      <c r="F425" s="202" t="s">
        <v>451</v>
      </c>
      <c r="G425" s="200"/>
      <c r="H425" s="200"/>
      <c r="I425" s="203"/>
      <c r="J425" s="204">
        <f>BK425</f>
        <v>0</v>
      </c>
      <c r="K425" s="200"/>
      <c r="L425" s="205"/>
      <c r="M425" s="206"/>
      <c r="N425" s="207"/>
      <c r="O425" s="207"/>
      <c r="P425" s="208">
        <f>P426+P456+P498+P577+P665+P732+P739+P798+P806+P876+P1157+P1193+P1209+P1243+P1283+P1297+P1361+P1408+P1475+P1553+P1567+P1829+P2069</f>
        <v>0</v>
      </c>
      <c r="Q425" s="207"/>
      <c r="R425" s="208">
        <f>R426+R456+R498+R577+R665+R732+R739+R798+R806+R876+R1157+R1193+R1209+R1243+R1283+R1297+R1361+R1408+R1475+R1553+R1567+R1829+R2069</f>
        <v>3.82909458</v>
      </c>
      <c r="S425" s="207"/>
      <c r="T425" s="209">
        <f>T426+T456+T498+T577+T665+T732+T739+T798+T806+T876+T1157+T1193+T1209+T1243+T1283+T1297+T1361+T1408+T1475+T1553+T1567+T1829+T2069</f>
        <v>2.3523266499999997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0" t="s">
        <v>150</v>
      </c>
      <c r="AT425" s="211" t="s">
        <v>72</v>
      </c>
      <c r="AU425" s="211" t="s">
        <v>73</v>
      </c>
      <c r="AY425" s="210" t="s">
        <v>141</v>
      </c>
      <c r="BK425" s="212">
        <f>BK426+BK456+BK498+BK577+BK665+BK732+BK739+BK798+BK806+BK876+BK1157+BK1193+BK1209+BK1243+BK1283+BK1297+BK1361+BK1408+BK1475+BK1553+BK1567+BK1829+BK2069</f>
        <v>0</v>
      </c>
    </row>
    <row r="426" s="12" customFormat="1" ht="22.8" customHeight="1">
      <c r="A426" s="12"/>
      <c r="B426" s="199"/>
      <c r="C426" s="200"/>
      <c r="D426" s="201" t="s">
        <v>72</v>
      </c>
      <c r="E426" s="213" t="s">
        <v>452</v>
      </c>
      <c r="F426" s="213" t="s">
        <v>453</v>
      </c>
      <c r="G426" s="200"/>
      <c r="H426" s="200"/>
      <c r="I426" s="203"/>
      <c r="J426" s="214">
        <f>BK426</f>
        <v>0</v>
      </c>
      <c r="K426" s="200"/>
      <c r="L426" s="205"/>
      <c r="M426" s="206"/>
      <c r="N426" s="207"/>
      <c r="O426" s="207"/>
      <c r="P426" s="208">
        <f>SUM(P427:P455)</f>
        <v>0</v>
      </c>
      <c r="Q426" s="207"/>
      <c r="R426" s="208">
        <f>SUM(R427:R455)</f>
        <v>0.074882609999999988</v>
      </c>
      <c r="S426" s="207"/>
      <c r="T426" s="209">
        <f>SUM(T427:T455)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10" t="s">
        <v>150</v>
      </c>
      <c r="AT426" s="211" t="s">
        <v>72</v>
      </c>
      <c r="AU426" s="211" t="s">
        <v>81</v>
      </c>
      <c r="AY426" s="210" t="s">
        <v>141</v>
      </c>
      <c r="BK426" s="212">
        <f>SUM(BK427:BK455)</f>
        <v>0</v>
      </c>
    </row>
    <row r="427" s="2" customFormat="1" ht="24.15" customHeight="1">
      <c r="A427" s="38"/>
      <c r="B427" s="39"/>
      <c r="C427" s="215" t="s">
        <v>454</v>
      </c>
      <c r="D427" s="215" t="s">
        <v>145</v>
      </c>
      <c r="E427" s="216" t="s">
        <v>455</v>
      </c>
      <c r="F427" s="217" t="s">
        <v>456</v>
      </c>
      <c r="G427" s="218" t="s">
        <v>180</v>
      </c>
      <c r="H427" s="219">
        <v>13.416</v>
      </c>
      <c r="I427" s="220"/>
      <c r="J427" s="221">
        <f>ROUND(I427*H427,2)</f>
        <v>0</v>
      </c>
      <c r="K427" s="222"/>
      <c r="L427" s="44"/>
      <c r="M427" s="223" t="s">
        <v>1</v>
      </c>
      <c r="N427" s="224" t="s">
        <v>39</v>
      </c>
      <c r="O427" s="91"/>
      <c r="P427" s="225">
        <f>O427*H427</f>
        <v>0</v>
      </c>
      <c r="Q427" s="225">
        <v>0</v>
      </c>
      <c r="R427" s="225">
        <f>Q427*H427</f>
        <v>0</v>
      </c>
      <c r="S427" s="225">
        <v>0</v>
      </c>
      <c r="T427" s="22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457</v>
      </c>
      <c r="AT427" s="227" t="s">
        <v>145</v>
      </c>
      <c r="AU427" s="227" t="s">
        <v>150</v>
      </c>
      <c r="AY427" s="17" t="s">
        <v>141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150</v>
      </c>
      <c r="BK427" s="228">
        <f>ROUND(I427*H427,2)</f>
        <v>0</v>
      </c>
      <c r="BL427" s="17" t="s">
        <v>457</v>
      </c>
      <c r="BM427" s="227" t="s">
        <v>458</v>
      </c>
    </row>
    <row r="428" s="13" customFormat="1">
      <c r="A428" s="13"/>
      <c r="B428" s="229"/>
      <c r="C428" s="230"/>
      <c r="D428" s="231" t="s">
        <v>152</v>
      </c>
      <c r="E428" s="232" t="s">
        <v>1</v>
      </c>
      <c r="F428" s="233" t="s">
        <v>459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152</v>
      </c>
      <c r="AU428" s="239" t="s">
        <v>150</v>
      </c>
      <c r="AV428" s="13" t="s">
        <v>81</v>
      </c>
      <c r="AW428" s="13" t="s">
        <v>30</v>
      </c>
      <c r="AX428" s="13" t="s">
        <v>73</v>
      </c>
      <c r="AY428" s="239" t="s">
        <v>141</v>
      </c>
    </row>
    <row r="429" s="13" customFormat="1">
      <c r="A429" s="13"/>
      <c r="B429" s="229"/>
      <c r="C429" s="230"/>
      <c r="D429" s="231" t="s">
        <v>152</v>
      </c>
      <c r="E429" s="232" t="s">
        <v>1</v>
      </c>
      <c r="F429" s="233" t="s">
        <v>460</v>
      </c>
      <c r="G429" s="230"/>
      <c r="H429" s="232" t="s">
        <v>1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152</v>
      </c>
      <c r="AU429" s="239" t="s">
        <v>150</v>
      </c>
      <c r="AV429" s="13" t="s">
        <v>81</v>
      </c>
      <c r="AW429" s="13" t="s">
        <v>30</v>
      </c>
      <c r="AX429" s="13" t="s">
        <v>73</v>
      </c>
      <c r="AY429" s="239" t="s">
        <v>141</v>
      </c>
    </row>
    <row r="430" s="14" customFormat="1">
      <c r="A430" s="14"/>
      <c r="B430" s="240"/>
      <c r="C430" s="241"/>
      <c r="D430" s="231" t="s">
        <v>152</v>
      </c>
      <c r="E430" s="242" t="s">
        <v>1</v>
      </c>
      <c r="F430" s="243" t="s">
        <v>461</v>
      </c>
      <c r="G430" s="241"/>
      <c r="H430" s="244">
        <v>11.215999999999999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152</v>
      </c>
      <c r="AU430" s="250" t="s">
        <v>150</v>
      </c>
      <c r="AV430" s="14" t="s">
        <v>150</v>
      </c>
      <c r="AW430" s="14" t="s">
        <v>30</v>
      </c>
      <c r="AX430" s="14" t="s">
        <v>73</v>
      </c>
      <c r="AY430" s="250" t="s">
        <v>141</v>
      </c>
    </row>
    <row r="431" s="13" customFormat="1">
      <c r="A431" s="13"/>
      <c r="B431" s="229"/>
      <c r="C431" s="230"/>
      <c r="D431" s="231" t="s">
        <v>152</v>
      </c>
      <c r="E431" s="232" t="s">
        <v>1</v>
      </c>
      <c r="F431" s="233" t="s">
        <v>462</v>
      </c>
      <c r="G431" s="230"/>
      <c r="H431" s="232" t="s">
        <v>1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152</v>
      </c>
      <c r="AU431" s="239" t="s">
        <v>150</v>
      </c>
      <c r="AV431" s="13" t="s">
        <v>81</v>
      </c>
      <c r="AW431" s="13" t="s">
        <v>30</v>
      </c>
      <c r="AX431" s="13" t="s">
        <v>73</v>
      </c>
      <c r="AY431" s="239" t="s">
        <v>141</v>
      </c>
    </row>
    <row r="432" s="14" customFormat="1">
      <c r="A432" s="14"/>
      <c r="B432" s="240"/>
      <c r="C432" s="241"/>
      <c r="D432" s="231" t="s">
        <v>152</v>
      </c>
      <c r="E432" s="242" t="s">
        <v>1</v>
      </c>
      <c r="F432" s="243" t="s">
        <v>463</v>
      </c>
      <c r="G432" s="241"/>
      <c r="H432" s="244">
        <v>2.2000000000000002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0" t="s">
        <v>152</v>
      </c>
      <c r="AU432" s="250" t="s">
        <v>150</v>
      </c>
      <c r="AV432" s="14" t="s">
        <v>150</v>
      </c>
      <c r="AW432" s="14" t="s">
        <v>30</v>
      </c>
      <c r="AX432" s="14" t="s">
        <v>73</v>
      </c>
      <c r="AY432" s="250" t="s">
        <v>141</v>
      </c>
    </row>
    <row r="433" s="15" customFormat="1">
      <c r="A433" s="15"/>
      <c r="B433" s="251"/>
      <c r="C433" s="252"/>
      <c r="D433" s="231" t="s">
        <v>152</v>
      </c>
      <c r="E433" s="253" t="s">
        <v>1</v>
      </c>
      <c r="F433" s="254" t="s">
        <v>170</v>
      </c>
      <c r="G433" s="252"/>
      <c r="H433" s="255">
        <v>13.416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1" t="s">
        <v>152</v>
      </c>
      <c r="AU433" s="261" t="s">
        <v>150</v>
      </c>
      <c r="AV433" s="15" t="s">
        <v>149</v>
      </c>
      <c r="AW433" s="15" t="s">
        <v>30</v>
      </c>
      <c r="AX433" s="15" t="s">
        <v>81</v>
      </c>
      <c r="AY433" s="261" t="s">
        <v>141</v>
      </c>
    </row>
    <row r="434" s="2" customFormat="1" ht="16.5" customHeight="1">
      <c r="A434" s="38"/>
      <c r="B434" s="39"/>
      <c r="C434" s="262" t="s">
        <v>464</v>
      </c>
      <c r="D434" s="262" t="s">
        <v>465</v>
      </c>
      <c r="E434" s="263" t="s">
        <v>466</v>
      </c>
      <c r="F434" s="264" t="s">
        <v>467</v>
      </c>
      <c r="G434" s="265" t="s">
        <v>180</v>
      </c>
      <c r="H434" s="266">
        <v>14.087</v>
      </c>
      <c r="I434" s="267"/>
      <c r="J434" s="268">
        <f>ROUND(I434*H434,2)</f>
        <v>0</v>
      </c>
      <c r="K434" s="269"/>
      <c r="L434" s="270"/>
      <c r="M434" s="271" t="s">
        <v>1</v>
      </c>
      <c r="N434" s="272" t="s">
        <v>39</v>
      </c>
      <c r="O434" s="91"/>
      <c r="P434" s="225">
        <f>O434*H434</f>
        <v>0</v>
      </c>
      <c r="Q434" s="225">
        <v>3.0000000000000001E-05</v>
      </c>
      <c r="R434" s="225">
        <f>Q434*H434</f>
        <v>0.00042261000000000002</v>
      </c>
      <c r="S434" s="225">
        <v>0</v>
      </c>
      <c r="T434" s="22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468</v>
      </c>
      <c r="AT434" s="227" t="s">
        <v>465</v>
      </c>
      <c r="AU434" s="227" t="s">
        <v>150</v>
      </c>
      <c r="AY434" s="17" t="s">
        <v>141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150</v>
      </c>
      <c r="BK434" s="228">
        <f>ROUND(I434*H434,2)</f>
        <v>0</v>
      </c>
      <c r="BL434" s="17" t="s">
        <v>457</v>
      </c>
      <c r="BM434" s="227" t="s">
        <v>469</v>
      </c>
    </row>
    <row r="435" s="14" customFormat="1">
      <c r="A435" s="14"/>
      <c r="B435" s="240"/>
      <c r="C435" s="241"/>
      <c r="D435" s="231" t="s">
        <v>152</v>
      </c>
      <c r="E435" s="241"/>
      <c r="F435" s="243" t="s">
        <v>470</v>
      </c>
      <c r="G435" s="241"/>
      <c r="H435" s="244">
        <v>14.087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0" t="s">
        <v>152</v>
      </c>
      <c r="AU435" s="250" t="s">
        <v>150</v>
      </c>
      <c r="AV435" s="14" t="s">
        <v>150</v>
      </c>
      <c r="AW435" s="14" t="s">
        <v>4</v>
      </c>
      <c r="AX435" s="14" t="s">
        <v>81</v>
      </c>
      <c r="AY435" s="250" t="s">
        <v>141</v>
      </c>
    </row>
    <row r="436" s="2" customFormat="1" ht="24.15" customHeight="1">
      <c r="A436" s="38"/>
      <c r="B436" s="39"/>
      <c r="C436" s="215" t="s">
        <v>471</v>
      </c>
      <c r="D436" s="215" t="s">
        <v>145</v>
      </c>
      <c r="E436" s="216" t="s">
        <v>472</v>
      </c>
      <c r="F436" s="217" t="s">
        <v>473</v>
      </c>
      <c r="G436" s="218" t="s">
        <v>158</v>
      </c>
      <c r="H436" s="219">
        <v>8</v>
      </c>
      <c r="I436" s="220"/>
      <c r="J436" s="221">
        <f>ROUND(I436*H436,2)</f>
        <v>0</v>
      </c>
      <c r="K436" s="222"/>
      <c r="L436" s="44"/>
      <c r="M436" s="223" t="s">
        <v>1</v>
      </c>
      <c r="N436" s="224" t="s">
        <v>39</v>
      </c>
      <c r="O436" s="91"/>
      <c r="P436" s="225">
        <f>O436*H436</f>
        <v>0</v>
      </c>
      <c r="Q436" s="225">
        <v>0</v>
      </c>
      <c r="R436" s="225">
        <f>Q436*H436</f>
        <v>0</v>
      </c>
      <c r="S436" s="225">
        <v>0</v>
      </c>
      <c r="T436" s="22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457</v>
      </c>
      <c r="AT436" s="227" t="s">
        <v>145</v>
      </c>
      <c r="AU436" s="227" t="s">
        <v>150</v>
      </c>
      <c r="AY436" s="17" t="s">
        <v>141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150</v>
      </c>
      <c r="BK436" s="228">
        <f>ROUND(I436*H436,2)</f>
        <v>0</v>
      </c>
      <c r="BL436" s="17" t="s">
        <v>457</v>
      </c>
      <c r="BM436" s="227" t="s">
        <v>474</v>
      </c>
    </row>
    <row r="437" s="13" customFormat="1">
      <c r="A437" s="13"/>
      <c r="B437" s="229"/>
      <c r="C437" s="230"/>
      <c r="D437" s="231" t="s">
        <v>152</v>
      </c>
      <c r="E437" s="232" t="s">
        <v>1</v>
      </c>
      <c r="F437" s="233" t="s">
        <v>200</v>
      </c>
      <c r="G437" s="230"/>
      <c r="H437" s="232" t="s">
        <v>1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9" t="s">
        <v>152</v>
      </c>
      <c r="AU437" s="239" t="s">
        <v>150</v>
      </c>
      <c r="AV437" s="13" t="s">
        <v>81</v>
      </c>
      <c r="AW437" s="13" t="s">
        <v>30</v>
      </c>
      <c r="AX437" s="13" t="s">
        <v>73</v>
      </c>
      <c r="AY437" s="239" t="s">
        <v>141</v>
      </c>
    </row>
    <row r="438" s="14" customFormat="1">
      <c r="A438" s="14"/>
      <c r="B438" s="240"/>
      <c r="C438" s="241"/>
      <c r="D438" s="231" t="s">
        <v>152</v>
      </c>
      <c r="E438" s="242" t="s">
        <v>1</v>
      </c>
      <c r="F438" s="243" t="s">
        <v>475</v>
      </c>
      <c r="G438" s="241"/>
      <c r="H438" s="244">
        <v>8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0" t="s">
        <v>152</v>
      </c>
      <c r="AU438" s="250" t="s">
        <v>150</v>
      </c>
      <c r="AV438" s="14" t="s">
        <v>150</v>
      </c>
      <c r="AW438" s="14" t="s">
        <v>30</v>
      </c>
      <c r="AX438" s="14" t="s">
        <v>73</v>
      </c>
      <c r="AY438" s="250" t="s">
        <v>141</v>
      </c>
    </row>
    <row r="439" s="15" customFormat="1">
      <c r="A439" s="15"/>
      <c r="B439" s="251"/>
      <c r="C439" s="252"/>
      <c r="D439" s="231" t="s">
        <v>152</v>
      </c>
      <c r="E439" s="253" t="s">
        <v>1</v>
      </c>
      <c r="F439" s="254" t="s">
        <v>170</v>
      </c>
      <c r="G439" s="252"/>
      <c r="H439" s="255">
        <v>8</v>
      </c>
      <c r="I439" s="256"/>
      <c r="J439" s="252"/>
      <c r="K439" s="252"/>
      <c r="L439" s="257"/>
      <c r="M439" s="258"/>
      <c r="N439" s="259"/>
      <c r="O439" s="259"/>
      <c r="P439" s="259"/>
      <c r="Q439" s="259"/>
      <c r="R439" s="259"/>
      <c r="S439" s="259"/>
      <c r="T439" s="260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1" t="s">
        <v>152</v>
      </c>
      <c r="AU439" s="261" t="s">
        <v>150</v>
      </c>
      <c r="AV439" s="15" t="s">
        <v>149</v>
      </c>
      <c r="AW439" s="15" t="s">
        <v>30</v>
      </c>
      <c r="AX439" s="15" t="s">
        <v>81</v>
      </c>
      <c r="AY439" s="261" t="s">
        <v>141</v>
      </c>
    </row>
    <row r="440" s="2" customFormat="1" ht="16.5" customHeight="1">
      <c r="A440" s="38"/>
      <c r="B440" s="39"/>
      <c r="C440" s="262" t="s">
        <v>476</v>
      </c>
      <c r="D440" s="262" t="s">
        <v>465</v>
      </c>
      <c r="E440" s="263" t="s">
        <v>477</v>
      </c>
      <c r="F440" s="264" t="s">
        <v>478</v>
      </c>
      <c r="G440" s="265" t="s">
        <v>158</v>
      </c>
      <c r="H440" s="266">
        <v>6</v>
      </c>
      <c r="I440" s="267"/>
      <c r="J440" s="268">
        <f>ROUND(I440*H440,2)</f>
        <v>0</v>
      </c>
      <c r="K440" s="269"/>
      <c r="L440" s="270"/>
      <c r="M440" s="271" t="s">
        <v>1</v>
      </c>
      <c r="N440" s="272" t="s">
        <v>39</v>
      </c>
      <c r="O440" s="91"/>
      <c r="P440" s="225">
        <f>O440*H440</f>
        <v>0</v>
      </c>
      <c r="Q440" s="225">
        <v>4.0000000000000003E-05</v>
      </c>
      <c r="R440" s="225">
        <f>Q440*H440</f>
        <v>0.00024000000000000003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468</v>
      </c>
      <c r="AT440" s="227" t="s">
        <v>465</v>
      </c>
      <c r="AU440" s="227" t="s">
        <v>150</v>
      </c>
      <c r="AY440" s="17" t="s">
        <v>141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150</v>
      </c>
      <c r="BK440" s="228">
        <f>ROUND(I440*H440,2)</f>
        <v>0</v>
      </c>
      <c r="BL440" s="17" t="s">
        <v>457</v>
      </c>
      <c r="BM440" s="227" t="s">
        <v>479</v>
      </c>
    </row>
    <row r="441" s="2" customFormat="1" ht="16.5" customHeight="1">
      <c r="A441" s="38"/>
      <c r="B441" s="39"/>
      <c r="C441" s="262" t="s">
        <v>480</v>
      </c>
      <c r="D441" s="262" t="s">
        <v>465</v>
      </c>
      <c r="E441" s="263" t="s">
        <v>481</v>
      </c>
      <c r="F441" s="264" t="s">
        <v>482</v>
      </c>
      <c r="G441" s="265" t="s">
        <v>158</v>
      </c>
      <c r="H441" s="266">
        <v>2</v>
      </c>
      <c r="I441" s="267"/>
      <c r="J441" s="268">
        <f>ROUND(I441*H441,2)</f>
        <v>0</v>
      </c>
      <c r="K441" s="269"/>
      <c r="L441" s="270"/>
      <c r="M441" s="271" t="s">
        <v>1</v>
      </c>
      <c r="N441" s="272" t="s">
        <v>39</v>
      </c>
      <c r="O441" s="91"/>
      <c r="P441" s="225">
        <f>O441*H441</f>
        <v>0</v>
      </c>
      <c r="Q441" s="225">
        <v>3.0000000000000001E-05</v>
      </c>
      <c r="R441" s="225">
        <f>Q441*H441</f>
        <v>6.0000000000000002E-05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468</v>
      </c>
      <c r="AT441" s="227" t="s">
        <v>465</v>
      </c>
      <c r="AU441" s="227" t="s">
        <v>150</v>
      </c>
      <c r="AY441" s="17" t="s">
        <v>141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150</v>
      </c>
      <c r="BK441" s="228">
        <f>ROUND(I441*H441,2)</f>
        <v>0</v>
      </c>
      <c r="BL441" s="17" t="s">
        <v>457</v>
      </c>
      <c r="BM441" s="227" t="s">
        <v>483</v>
      </c>
    </row>
    <row r="442" s="2" customFormat="1" ht="33" customHeight="1">
      <c r="A442" s="38"/>
      <c r="B442" s="39"/>
      <c r="C442" s="215" t="s">
        <v>484</v>
      </c>
      <c r="D442" s="215" t="s">
        <v>145</v>
      </c>
      <c r="E442" s="216" t="s">
        <v>485</v>
      </c>
      <c r="F442" s="217" t="s">
        <v>486</v>
      </c>
      <c r="G442" s="218" t="s">
        <v>148</v>
      </c>
      <c r="H442" s="219">
        <v>7.3780000000000001</v>
      </c>
      <c r="I442" s="220"/>
      <c r="J442" s="221">
        <f>ROUND(I442*H442,2)</f>
        <v>0</v>
      </c>
      <c r="K442" s="222"/>
      <c r="L442" s="44"/>
      <c r="M442" s="223" t="s">
        <v>1</v>
      </c>
      <c r="N442" s="224" t="s">
        <v>39</v>
      </c>
      <c r="O442" s="91"/>
      <c r="P442" s="225">
        <f>O442*H442</f>
        <v>0</v>
      </c>
      <c r="Q442" s="225">
        <v>0.0044999999999999997</v>
      </c>
      <c r="R442" s="225">
        <f>Q442*H442</f>
        <v>0.033201000000000001</v>
      </c>
      <c r="S442" s="225">
        <v>0</v>
      </c>
      <c r="T442" s="22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7" t="s">
        <v>457</v>
      </c>
      <c r="AT442" s="227" t="s">
        <v>145</v>
      </c>
      <c r="AU442" s="227" t="s">
        <v>150</v>
      </c>
      <c r="AY442" s="17" t="s">
        <v>141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7" t="s">
        <v>150</v>
      </c>
      <c r="BK442" s="228">
        <f>ROUND(I442*H442,2)</f>
        <v>0</v>
      </c>
      <c r="BL442" s="17" t="s">
        <v>457</v>
      </c>
      <c r="BM442" s="227" t="s">
        <v>487</v>
      </c>
    </row>
    <row r="443" s="13" customFormat="1">
      <c r="A443" s="13"/>
      <c r="B443" s="229"/>
      <c r="C443" s="230"/>
      <c r="D443" s="231" t="s">
        <v>152</v>
      </c>
      <c r="E443" s="232" t="s">
        <v>1</v>
      </c>
      <c r="F443" s="233" t="s">
        <v>200</v>
      </c>
      <c r="G443" s="230"/>
      <c r="H443" s="232" t="s">
        <v>1</v>
      </c>
      <c r="I443" s="234"/>
      <c r="J443" s="230"/>
      <c r="K443" s="230"/>
      <c r="L443" s="235"/>
      <c r="M443" s="236"/>
      <c r="N443" s="237"/>
      <c r="O443" s="237"/>
      <c r="P443" s="237"/>
      <c r="Q443" s="237"/>
      <c r="R443" s="237"/>
      <c r="S443" s="237"/>
      <c r="T443" s="23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9" t="s">
        <v>152</v>
      </c>
      <c r="AU443" s="239" t="s">
        <v>150</v>
      </c>
      <c r="AV443" s="13" t="s">
        <v>81</v>
      </c>
      <c r="AW443" s="13" t="s">
        <v>30</v>
      </c>
      <c r="AX443" s="13" t="s">
        <v>73</v>
      </c>
      <c r="AY443" s="239" t="s">
        <v>141</v>
      </c>
    </row>
    <row r="444" s="14" customFormat="1">
      <c r="A444" s="14"/>
      <c r="B444" s="240"/>
      <c r="C444" s="241"/>
      <c r="D444" s="231" t="s">
        <v>152</v>
      </c>
      <c r="E444" s="242" t="s">
        <v>1</v>
      </c>
      <c r="F444" s="243" t="s">
        <v>488</v>
      </c>
      <c r="G444" s="241"/>
      <c r="H444" s="244">
        <v>7.3780000000000001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0" t="s">
        <v>152</v>
      </c>
      <c r="AU444" s="250" t="s">
        <v>150</v>
      </c>
      <c r="AV444" s="14" t="s">
        <v>150</v>
      </c>
      <c r="AW444" s="14" t="s">
        <v>30</v>
      </c>
      <c r="AX444" s="14" t="s">
        <v>73</v>
      </c>
      <c r="AY444" s="250" t="s">
        <v>141</v>
      </c>
    </row>
    <row r="445" s="15" customFormat="1">
      <c r="A445" s="15"/>
      <c r="B445" s="251"/>
      <c r="C445" s="252"/>
      <c r="D445" s="231" t="s">
        <v>152</v>
      </c>
      <c r="E445" s="253" t="s">
        <v>1</v>
      </c>
      <c r="F445" s="254" t="s">
        <v>170</v>
      </c>
      <c r="G445" s="252"/>
      <c r="H445" s="255">
        <v>7.3780000000000001</v>
      </c>
      <c r="I445" s="256"/>
      <c r="J445" s="252"/>
      <c r="K445" s="252"/>
      <c r="L445" s="257"/>
      <c r="M445" s="258"/>
      <c r="N445" s="259"/>
      <c r="O445" s="259"/>
      <c r="P445" s="259"/>
      <c r="Q445" s="259"/>
      <c r="R445" s="259"/>
      <c r="S445" s="259"/>
      <c r="T445" s="260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1" t="s">
        <v>152</v>
      </c>
      <c r="AU445" s="261" t="s">
        <v>150</v>
      </c>
      <c r="AV445" s="15" t="s">
        <v>149</v>
      </c>
      <c r="AW445" s="15" t="s">
        <v>30</v>
      </c>
      <c r="AX445" s="15" t="s">
        <v>81</v>
      </c>
      <c r="AY445" s="261" t="s">
        <v>141</v>
      </c>
    </row>
    <row r="446" s="2" customFormat="1" ht="24.15" customHeight="1">
      <c r="A446" s="38"/>
      <c r="B446" s="39"/>
      <c r="C446" s="215" t="s">
        <v>489</v>
      </c>
      <c r="D446" s="215" t="s">
        <v>145</v>
      </c>
      <c r="E446" s="216" t="s">
        <v>490</v>
      </c>
      <c r="F446" s="217" t="s">
        <v>491</v>
      </c>
      <c r="G446" s="218" t="s">
        <v>148</v>
      </c>
      <c r="H446" s="219">
        <v>9.1020000000000003</v>
      </c>
      <c r="I446" s="220"/>
      <c r="J446" s="221">
        <f>ROUND(I446*H446,2)</f>
        <v>0</v>
      </c>
      <c r="K446" s="222"/>
      <c r="L446" s="44"/>
      <c r="M446" s="223" t="s">
        <v>1</v>
      </c>
      <c r="N446" s="224" t="s">
        <v>39</v>
      </c>
      <c r="O446" s="91"/>
      <c r="P446" s="225">
        <f>O446*H446</f>
        <v>0</v>
      </c>
      <c r="Q446" s="225">
        <v>0.0044999999999999997</v>
      </c>
      <c r="R446" s="225">
        <f>Q446*H446</f>
        <v>0.040958999999999995</v>
      </c>
      <c r="S446" s="225">
        <v>0</v>
      </c>
      <c r="T446" s="226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7" t="s">
        <v>457</v>
      </c>
      <c r="AT446" s="227" t="s">
        <v>145</v>
      </c>
      <c r="AU446" s="227" t="s">
        <v>150</v>
      </c>
      <c r="AY446" s="17" t="s">
        <v>141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17" t="s">
        <v>150</v>
      </c>
      <c r="BK446" s="228">
        <f>ROUND(I446*H446,2)</f>
        <v>0</v>
      </c>
      <c r="BL446" s="17" t="s">
        <v>457</v>
      </c>
      <c r="BM446" s="227" t="s">
        <v>492</v>
      </c>
    </row>
    <row r="447" s="13" customFormat="1">
      <c r="A447" s="13"/>
      <c r="B447" s="229"/>
      <c r="C447" s="230"/>
      <c r="D447" s="231" t="s">
        <v>152</v>
      </c>
      <c r="E447" s="232" t="s">
        <v>1</v>
      </c>
      <c r="F447" s="233" t="s">
        <v>459</v>
      </c>
      <c r="G447" s="230"/>
      <c r="H447" s="232" t="s">
        <v>1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9" t="s">
        <v>152</v>
      </c>
      <c r="AU447" s="239" t="s">
        <v>150</v>
      </c>
      <c r="AV447" s="13" t="s">
        <v>81</v>
      </c>
      <c r="AW447" s="13" t="s">
        <v>30</v>
      </c>
      <c r="AX447" s="13" t="s">
        <v>73</v>
      </c>
      <c r="AY447" s="239" t="s">
        <v>141</v>
      </c>
    </row>
    <row r="448" s="13" customFormat="1">
      <c r="A448" s="13"/>
      <c r="B448" s="229"/>
      <c r="C448" s="230"/>
      <c r="D448" s="231" t="s">
        <v>152</v>
      </c>
      <c r="E448" s="232" t="s">
        <v>1</v>
      </c>
      <c r="F448" s="233" t="s">
        <v>493</v>
      </c>
      <c r="G448" s="230"/>
      <c r="H448" s="232" t="s">
        <v>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152</v>
      </c>
      <c r="AU448" s="239" t="s">
        <v>150</v>
      </c>
      <c r="AV448" s="13" t="s">
        <v>81</v>
      </c>
      <c r="AW448" s="13" t="s">
        <v>30</v>
      </c>
      <c r="AX448" s="13" t="s">
        <v>73</v>
      </c>
      <c r="AY448" s="239" t="s">
        <v>141</v>
      </c>
    </row>
    <row r="449" s="14" customFormat="1">
      <c r="A449" s="14"/>
      <c r="B449" s="240"/>
      <c r="C449" s="241"/>
      <c r="D449" s="231" t="s">
        <v>152</v>
      </c>
      <c r="E449" s="242" t="s">
        <v>1</v>
      </c>
      <c r="F449" s="243" t="s">
        <v>494</v>
      </c>
      <c r="G449" s="241"/>
      <c r="H449" s="244">
        <v>1.6819999999999999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152</v>
      </c>
      <c r="AU449" s="250" t="s">
        <v>150</v>
      </c>
      <c r="AV449" s="14" t="s">
        <v>150</v>
      </c>
      <c r="AW449" s="14" t="s">
        <v>30</v>
      </c>
      <c r="AX449" s="14" t="s">
        <v>73</v>
      </c>
      <c r="AY449" s="250" t="s">
        <v>141</v>
      </c>
    </row>
    <row r="450" s="13" customFormat="1">
      <c r="A450" s="13"/>
      <c r="B450" s="229"/>
      <c r="C450" s="230"/>
      <c r="D450" s="231" t="s">
        <v>152</v>
      </c>
      <c r="E450" s="232" t="s">
        <v>1</v>
      </c>
      <c r="F450" s="233" t="s">
        <v>495</v>
      </c>
      <c r="G450" s="230"/>
      <c r="H450" s="232" t="s">
        <v>1</v>
      </c>
      <c r="I450" s="234"/>
      <c r="J450" s="230"/>
      <c r="K450" s="230"/>
      <c r="L450" s="235"/>
      <c r="M450" s="236"/>
      <c r="N450" s="237"/>
      <c r="O450" s="237"/>
      <c r="P450" s="237"/>
      <c r="Q450" s="237"/>
      <c r="R450" s="237"/>
      <c r="S450" s="237"/>
      <c r="T450" s="23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9" t="s">
        <v>152</v>
      </c>
      <c r="AU450" s="239" t="s">
        <v>150</v>
      </c>
      <c r="AV450" s="13" t="s">
        <v>81</v>
      </c>
      <c r="AW450" s="13" t="s">
        <v>30</v>
      </c>
      <c r="AX450" s="13" t="s">
        <v>73</v>
      </c>
      <c r="AY450" s="239" t="s">
        <v>141</v>
      </c>
    </row>
    <row r="451" s="14" customFormat="1">
      <c r="A451" s="14"/>
      <c r="B451" s="240"/>
      <c r="C451" s="241"/>
      <c r="D451" s="231" t="s">
        <v>152</v>
      </c>
      <c r="E451" s="242" t="s">
        <v>1</v>
      </c>
      <c r="F451" s="243" t="s">
        <v>496</v>
      </c>
      <c r="G451" s="241"/>
      <c r="H451" s="244">
        <v>7.4199999999999999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0" t="s">
        <v>152</v>
      </c>
      <c r="AU451" s="250" t="s">
        <v>150</v>
      </c>
      <c r="AV451" s="14" t="s">
        <v>150</v>
      </c>
      <c r="AW451" s="14" t="s">
        <v>30</v>
      </c>
      <c r="AX451" s="14" t="s">
        <v>73</v>
      </c>
      <c r="AY451" s="250" t="s">
        <v>141</v>
      </c>
    </row>
    <row r="452" s="15" customFormat="1">
      <c r="A452" s="15"/>
      <c r="B452" s="251"/>
      <c r="C452" s="252"/>
      <c r="D452" s="231" t="s">
        <v>152</v>
      </c>
      <c r="E452" s="253" t="s">
        <v>1</v>
      </c>
      <c r="F452" s="254" t="s">
        <v>170</v>
      </c>
      <c r="G452" s="252"/>
      <c r="H452" s="255">
        <v>9.1020000000000003</v>
      </c>
      <c r="I452" s="256"/>
      <c r="J452" s="252"/>
      <c r="K452" s="252"/>
      <c r="L452" s="257"/>
      <c r="M452" s="258"/>
      <c r="N452" s="259"/>
      <c r="O452" s="259"/>
      <c r="P452" s="259"/>
      <c r="Q452" s="259"/>
      <c r="R452" s="259"/>
      <c r="S452" s="259"/>
      <c r="T452" s="260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1" t="s">
        <v>152</v>
      </c>
      <c r="AU452" s="261" t="s">
        <v>150</v>
      </c>
      <c r="AV452" s="15" t="s">
        <v>149</v>
      </c>
      <c r="AW452" s="15" t="s">
        <v>30</v>
      </c>
      <c r="AX452" s="15" t="s">
        <v>81</v>
      </c>
      <c r="AY452" s="261" t="s">
        <v>141</v>
      </c>
    </row>
    <row r="453" s="2" customFormat="1" ht="24.15" customHeight="1">
      <c r="A453" s="38"/>
      <c r="B453" s="39"/>
      <c r="C453" s="215" t="s">
        <v>497</v>
      </c>
      <c r="D453" s="215" t="s">
        <v>145</v>
      </c>
      <c r="E453" s="216" t="s">
        <v>498</v>
      </c>
      <c r="F453" s="217" t="s">
        <v>499</v>
      </c>
      <c r="G453" s="218" t="s">
        <v>421</v>
      </c>
      <c r="H453" s="219">
        <v>0.074999999999999997</v>
      </c>
      <c r="I453" s="220"/>
      <c r="J453" s="221">
        <f>ROUND(I453*H453,2)</f>
        <v>0</v>
      </c>
      <c r="K453" s="222"/>
      <c r="L453" s="44"/>
      <c r="M453" s="223" t="s">
        <v>1</v>
      </c>
      <c r="N453" s="224" t="s">
        <v>39</v>
      </c>
      <c r="O453" s="91"/>
      <c r="P453" s="225">
        <f>O453*H453</f>
        <v>0</v>
      </c>
      <c r="Q453" s="225">
        <v>0</v>
      </c>
      <c r="R453" s="225">
        <f>Q453*H453</f>
        <v>0</v>
      </c>
      <c r="S453" s="225">
        <v>0</v>
      </c>
      <c r="T453" s="22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7" t="s">
        <v>457</v>
      </c>
      <c r="AT453" s="227" t="s">
        <v>145</v>
      </c>
      <c r="AU453" s="227" t="s">
        <v>150</v>
      </c>
      <c r="AY453" s="17" t="s">
        <v>141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7" t="s">
        <v>150</v>
      </c>
      <c r="BK453" s="228">
        <f>ROUND(I453*H453,2)</f>
        <v>0</v>
      </c>
      <c r="BL453" s="17" t="s">
        <v>457</v>
      </c>
      <c r="BM453" s="227" t="s">
        <v>500</v>
      </c>
    </row>
    <row r="454" s="2" customFormat="1" ht="24.15" customHeight="1">
      <c r="A454" s="38"/>
      <c r="B454" s="39"/>
      <c r="C454" s="215" t="s">
        <v>501</v>
      </c>
      <c r="D454" s="215" t="s">
        <v>145</v>
      </c>
      <c r="E454" s="216" t="s">
        <v>502</v>
      </c>
      <c r="F454" s="217" t="s">
        <v>503</v>
      </c>
      <c r="G454" s="218" t="s">
        <v>421</v>
      </c>
      <c r="H454" s="219">
        <v>0.074999999999999997</v>
      </c>
      <c r="I454" s="220"/>
      <c r="J454" s="221">
        <f>ROUND(I454*H454,2)</f>
        <v>0</v>
      </c>
      <c r="K454" s="222"/>
      <c r="L454" s="44"/>
      <c r="M454" s="223" t="s">
        <v>1</v>
      </c>
      <c r="N454" s="224" t="s">
        <v>39</v>
      </c>
      <c r="O454" s="91"/>
      <c r="P454" s="225">
        <f>O454*H454</f>
        <v>0</v>
      </c>
      <c r="Q454" s="225">
        <v>0</v>
      </c>
      <c r="R454" s="225">
        <f>Q454*H454</f>
        <v>0</v>
      </c>
      <c r="S454" s="225">
        <v>0</v>
      </c>
      <c r="T454" s="226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7" t="s">
        <v>457</v>
      </c>
      <c r="AT454" s="227" t="s">
        <v>145</v>
      </c>
      <c r="AU454" s="227" t="s">
        <v>150</v>
      </c>
      <c r="AY454" s="17" t="s">
        <v>141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7" t="s">
        <v>150</v>
      </c>
      <c r="BK454" s="228">
        <f>ROUND(I454*H454,2)</f>
        <v>0</v>
      </c>
      <c r="BL454" s="17" t="s">
        <v>457</v>
      </c>
      <c r="BM454" s="227" t="s">
        <v>504</v>
      </c>
    </row>
    <row r="455" s="2" customFormat="1" ht="24.15" customHeight="1">
      <c r="A455" s="38"/>
      <c r="B455" s="39"/>
      <c r="C455" s="215" t="s">
        <v>505</v>
      </c>
      <c r="D455" s="215" t="s">
        <v>145</v>
      </c>
      <c r="E455" s="216" t="s">
        <v>506</v>
      </c>
      <c r="F455" s="217" t="s">
        <v>507</v>
      </c>
      <c r="G455" s="218" t="s">
        <v>421</v>
      </c>
      <c r="H455" s="219">
        <v>0.074999999999999997</v>
      </c>
      <c r="I455" s="220"/>
      <c r="J455" s="221">
        <f>ROUND(I455*H455,2)</f>
        <v>0</v>
      </c>
      <c r="K455" s="222"/>
      <c r="L455" s="44"/>
      <c r="M455" s="223" t="s">
        <v>1</v>
      </c>
      <c r="N455" s="224" t="s">
        <v>39</v>
      </c>
      <c r="O455" s="91"/>
      <c r="P455" s="225">
        <f>O455*H455</f>
        <v>0</v>
      </c>
      <c r="Q455" s="225">
        <v>0</v>
      </c>
      <c r="R455" s="225">
        <f>Q455*H455</f>
        <v>0</v>
      </c>
      <c r="S455" s="225">
        <v>0</v>
      </c>
      <c r="T455" s="22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457</v>
      </c>
      <c r="AT455" s="227" t="s">
        <v>145</v>
      </c>
      <c r="AU455" s="227" t="s">
        <v>150</v>
      </c>
      <c r="AY455" s="17" t="s">
        <v>141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150</v>
      </c>
      <c r="BK455" s="228">
        <f>ROUND(I455*H455,2)</f>
        <v>0</v>
      </c>
      <c r="BL455" s="17" t="s">
        <v>457</v>
      </c>
      <c r="BM455" s="227" t="s">
        <v>508</v>
      </c>
    </row>
    <row r="456" s="12" customFormat="1" ht="22.8" customHeight="1">
      <c r="A456" s="12"/>
      <c r="B456" s="199"/>
      <c r="C456" s="200"/>
      <c r="D456" s="201" t="s">
        <v>72</v>
      </c>
      <c r="E456" s="213" t="s">
        <v>509</v>
      </c>
      <c r="F456" s="213" t="s">
        <v>510</v>
      </c>
      <c r="G456" s="200"/>
      <c r="H456" s="200"/>
      <c r="I456" s="203"/>
      <c r="J456" s="214">
        <f>BK456</f>
        <v>0</v>
      </c>
      <c r="K456" s="200"/>
      <c r="L456" s="205"/>
      <c r="M456" s="206"/>
      <c r="N456" s="207"/>
      <c r="O456" s="207"/>
      <c r="P456" s="208">
        <f>SUM(P457:P497)</f>
        <v>0</v>
      </c>
      <c r="Q456" s="207"/>
      <c r="R456" s="208">
        <f>SUM(R457:R497)</f>
        <v>0.3551163</v>
      </c>
      <c r="S456" s="207"/>
      <c r="T456" s="209">
        <f>SUM(T457:T497)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0" t="s">
        <v>150</v>
      </c>
      <c r="AT456" s="211" t="s">
        <v>72</v>
      </c>
      <c r="AU456" s="211" t="s">
        <v>81</v>
      </c>
      <c r="AY456" s="210" t="s">
        <v>141</v>
      </c>
      <c r="BK456" s="212">
        <f>SUM(BK457:BK497)</f>
        <v>0</v>
      </c>
    </row>
    <row r="457" s="2" customFormat="1" ht="24.15" customHeight="1">
      <c r="A457" s="38"/>
      <c r="B457" s="39"/>
      <c r="C457" s="215" t="s">
        <v>511</v>
      </c>
      <c r="D457" s="215" t="s">
        <v>145</v>
      </c>
      <c r="E457" s="216" t="s">
        <v>512</v>
      </c>
      <c r="F457" s="217" t="s">
        <v>513</v>
      </c>
      <c r="G457" s="218" t="s">
        <v>148</v>
      </c>
      <c r="H457" s="219">
        <v>32.593000000000004</v>
      </c>
      <c r="I457" s="220"/>
      <c r="J457" s="221">
        <f>ROUND(I457*H457,2)</f>
        <v>0</v>
      </c>
      <c r="K457" s="222"/>
      <c r="L457" s="44"/>
      <c r="M457" s="223" t="s">
        <v>1</v>
      </c>
      <c r="N457" s="224" t="s">
        <v>39</v>
      </c>
      <c r="O457" s="91"/>
      <c r="P457" s="225">
        <f>O457*H457</f>
        <v>0</v>
      </c>
      <c r="Q457" s="225">
        <v>0</v>
      </c>
      <c r="R457" s="225">
        <f>Q457*H457</f>
        <v>0</v>
      </c>
      <c r="S457" s="225">
        <v>0</v>
      </c>
      <c r="T457" s="22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7" t="s">
        <v>457</v>
      </c>
      <c r="AT457" s="227" t="s">
        <v>145</v>
      </c>
      <c r="AU457" s="227" t="s">
        <v>150</v>
      </c>
      <c r="AY457" s="17" t="s">
        <v>141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7" t="s">
        <v>150</v>
      </c>
      <c r="BK457" s="228">
        <f>ROUND(I457*H457,2)</f>
        <v>0</v>
      </c>
      <c r="BL457" s="17" t="s">
        <v>457</v>
      </c>
      <c r="BM457" s="227" t="s">
        <v>514</v>
      </c>
    </row>
    <row r="458" s="13" customFormat="1">
      <c r="A458" s="13"/>
      <c r="B458" s="229"/>
      <c r="C458" s="230"/>
      <c r="D458" s="231" t="s">
        <v>152</v>
      </c>
      <c r="E458" s="232" t="s">
        <v>1</v>
      </c>
      <c r="F458" s="233" t="s">
        <v>202</v>
      </c>
      <c r="G458" s="230"/>
      <c r="H458" s="232" t="s">
        <v>1</v>
      </c>
      <c r="I458" s="234"/>
      <c r="J458" s="230"/>
      <c r="K458" s="230"/>
      <c r="L458" s="235"/>
      <c r="M458" s="236"/>
      <c r="N458" s="237"/>
      <c r="O458" s="237"/>
      <c r="P458" s="237"/>
      <c r="Q458" s="237"/>
      <c r="R458" s="237"/>
      <c r="S458" s="237"/>
      <c r="T458" s="23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9" t="s">
        <v>152</v>
      </c>
      <c r="AU458" s="239" t="s">
        <v>150</v>
      </c>
      <c r="AV458" s="13" t="s">
        <v>81</v>
      </c>
      <c r="AW458" s="13" t="s">
        <v>30</v>
      </c>
      <c r="AX458" s="13" t="s">
        <v>73</v>
      </c>
      <c r="AY458" s="239" t="s">
        <v>141</v>
      </c>
    </row>
    <row r="459" s="14" customFormat="1">
      <c r="A459" s="14"/>
      <c r="B459" s="240"/>
      <c r="C459" s="241"/>
      <c r="D459" s="231" t="s">
        <v>152</v>
      </c>
      <c r="E459" s="242" t="s">
        <v>1</v>
      </c>
      <c r="F459" s="243" t="s">
        <v>203</v>
      </c>
      <c r="G459" s="241"/>
      <c r="H459" s="244">
        <v>25.02</v>
      </c>
      <c r="I459" s="245"/>
      <c r="J459" s="241"/>
      <c r="K459" s="241"/>
      <c r="L459" s="246"/>
      <c r="M459" s="247"/>
      <c r="N459" s="248"/>
      <c r="O459" s="248"/>
      <c r="P459" s="248"/>
      <c r="Q459" s="248"/>
      <c r="R459" s="248"/>
      <c r="S459" s="248"/>
      <c r="T459" s="24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0" t="s">
        <v>152</v>
      </c>
      <c r="AU459" s="250" t="s">
        <v>150</v>
      </c>
      <c r="AV459" s="14" t="s">
        <v>150</v>
      </c>
      <c r="AW459" s="14" t="s">
        <v>30</v>
      </c>
      <c r="AX459" s="14" t="s">
        <v>73</v>
      </c>
      <c r="AY459" s="250" t="s">
        <v>141</v>
      </c>
    </row>
    <row r="460" s="13" customFormat="1">
      <c r="A460" s="13"/>
      <c r="B460" s="229"/>
      <c r="C460" s="230"/>
      <c r="D460" s="231" t="s">
        <v>152</v>
      </c>
      <c r="E460" s="232" t="s">
        <v>1</v>
      </c>
      <c r="F460" s="233" t="s">
        <v>200</v>
      </c>
      <c r="G460" s="230"/>
      <c r="H460" s="232" t="s">
        <v>1</v>
      </c>
      <c r="I460" s="234"/>
      <c r="J460" s="230"/>
      <c r="K460" s="230"/>
      <c r="L460" s="235"/>
      <c r="M460" s="236"/>
      <c r="N460" s="237"/>
      <c r="O460" s="237"/>
      <c r="P460" s="237"/>
      <c r="Q460" s="237"/>
      <c r="R460" s="237"/>
      <c r="S460" s="237"/>
      <c r="T460" s="23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9" t="s">
        <v>152</v>
      </c>
      <c r="AU460" s="239" t="s">
        <v>150</v>
      </c>
      <c r="AV460" s="13" t="s">
        <v>81</v>
      </c>
      <c r="AW460" s="13" t="s">
        <v>30</v>
      </c>
      <c r="AX460" s="13" t="s">
        <v>73</v>
      </c>
      <c r="AY460" s="239" t="s">
        <v>141</v>
      </c>
    </row>
    <row r="461" s="14" customFormat="1">
      <c r="A461" s="14"/>
      <c r="B461" s="240"/>
      <c r="C461" s="241"/>
      <c r="D461" s="231" t="s">
        <v>152</v>
      </c>
      <c r="E461" s="242" t="s">
        <v>1</v>
      </c>
      <c r="F461" s="243" t="s">
        <v>201</v>
      </c>
      <c r="G461" s="241"/>
      <c r="H461" s="244">
        <v>7.5730000000000004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0" t="s">
        <v>152</v>
      </c>
      <c r="AU461" s="250" t="s">
        <v>150</v>
      </c>
      <c r="AV461" s="14" t="s">
        <v>150</v>
      </c>
      <c r="AW461" s="14" t="s">
        <v>30</v>
      </c>
      <c r="AX461" s="14" t="s">
        <v>73</v>
      </c>
      <c r="AY461" s="250" t="s">
        <v>141</v>
      </c>
    </row>
    <row r="462" s="15" customFormat="1">
      <c r="A462" s="15"/>
      <c r="B462" s="251"/>
      <c r="C462" s="252"/>
      <c r="D462" s="231" t="s">
        <v>152</v>
      </c>
      <c r="E462" s="253" t="s">
        <v>1</v>
      </c>
      <c r="F462" s="254" t="s">
        <v>170</v>
      </c>
      <c r="G462" s="252"/>
      <c r="H462" s="255">
        <v>32.593000000000004</v>
      </c>
      <c r="I462" s="256"/>
      <c r="J462" s="252"/>
      <c r="K462" s="252"/>
      <c r="L462" s="257"/>
      <c r="M462" s="258"/>
      <c r="N462" s="259"/>
      <c r="O462" s="259"/>
      <c r="P462" s="259"/>
      <c r="Q462" s="259"/>
      <c r="R462" s="259"/>
      <c r="S462" s="259"/>
      <c r="T462" s="260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1" t="s">
        <v>152</v>
      </c>
      <c r="AU462" s="261" t="s">
        <v>150</v>
      </c>
      <c r="AV462" s="15" t="s">
        <v>149</v>
      </c>
      <c r="AW462" s="15" t="s">
        <v>30</v>
      </c>
      <c r="AX462" s="15" t="s">
        <v>81</v>
      </c>
      <c r="AY462" s="261" t="s">
        <v>141</v>
      </c>
    </row>
    <row r="463" s="2" customFormat="1" ht="24.15" customHeight="1">
      <c r="A463" s="38"/>
      <c r="B463" s="39"/>
      <c r="C463" s="262" t="s">
        <v>515</v>
      </c>
      <c r="D463" s="262" t="s">
        <v>465</v>
      </c>
      <c r="E463" s="263" t="s">
        <v>516</v>
      </c>
      <c r="F463" s="264" t="s">
        <v>517</v>
      </c>
      <c r="G463" s="265" t="s">
        <v>148</v>
      </c>
      <c r="H463" s="266">
        <v>52.542000000000002</v>
      </c>
      <c r="I463" s="267"/>
      <c r="J463" s="268">
        <f>ROUND(I463*H463,2)</f>
        <v>0</v>
      </c>
      <c r="K463" s="269"/>
      <c r="L463" s="270"/>
      <c r="M463" s="271" t="s">
        <v>1</v>
      </c>
      <c r="N463" s="272" t="s">
        <v>39</v>
      </c>
      <c r="O463" s="91"/>
      <c r="P463" s="225">
        <f>O463*H463</f>
        <v>0</v>
      </c>
      <c r="Q463" s="225">
        <v>0.0050000000000000001</v>
      </c>
      <c r="R463" s="225">
        <f>Q463*H463</f>
        <v>0.26271</v>
      </c>
      <c r="S463" s="225">
        <v>0</v>
      </c>
      <c r="T463" s="22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7" t="s">
        <v>468</v>
      </c>
      <c r="AT463" s="227" t="s">
        <v>465</v>
      </c>
      <c r="AU463" s="227" t="s">
        <v>150</v>
      </c>
      <c r="AY463" s="17" t="s">
        <v>141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150</v>
      </c>
      <c r="BK463" s="228">
        <f>ROUND(I463*H463,2)</f>
        <v>0</v>
      </c>
      <c r="BL463" s="17" t="s">
        <v>457</v>
      </c>
      <c r="BM463" s="227" t="s">
        <v>518</v>
      </c>
    </row>
    <row r="464" s="13" customFormat="1">
      <c r="A464" s="13"/>
      <c r="B464" s="229"/>
      <c r="C464" s="230"/>
      <c r="D464" s="231" t="s">
        <v>152</v>
      </c>
      <c r="E464" s="232" t="s">
        <v>1</v>
      </c>
      <c r="F464" s="233" t="s">
        <v>202</v>
      </c>
      <c r="G464" s="230"/>
      <c r="H464" s="232" t="s">
        <v>1</v>
      </c>
      <c r="I464" s="234"/>
      <c r="J464" s="230"/>
      <c r="K464" s="230"/>
      <c r="L464" s="235"/>
      <c r="M464" s="236"/>
      <c r="N464" s="237"/>
      <c r="O464" s="237"/>
      <c r="P464" s="237"/>
      <c r="Q464" s="237"/>
      <c r="R464" s="237"/>
      <c r="S464" s="237"/>
      <c r="T464" s="23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9" t="s">
        <v>152</v>
      </c>
      <c r="AU464" s="239" t="s">
        <v>150</v>
      </c>
      <c r="AV464" s="13" t="s">
        <v>81</v>
      </c>
      <c r="AW464" s="13" t="s">
        <v>30</v>
      </c>
      <c r="AX464" s="13" t="s">
        <v>73</v>
      </c>
      <c r="AY464" s="239" t="s">
        <v>141</v>
      </c>
    </row>
    <row r="465" s="14" customFormat="1">
      <c r="A465" s="14"/>
      <c r="B465" s="240"/>
      <c r="C465" s="241"/>
      <c r="D465" s="231" t="s">
        <v>152</v>
      </c>
      <c r="E465" s="242" t="s">
        <v>1</v>
      </c>
      <c r="F465" s="243" t="s">
        <v>519</v>
      </c>
      <c r="G465" s="241"/>
      <c r="H465" s="244">
        <v>50.039999999999999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0" t="s">
        <v>152</v>
      </c>
      <c r="AU465" s="250" t="s">
        <v>150</v>
      </c>
      <c r="AV465" s="14" t="s">
        <v>150</v>
      </c>
      <c r="AW465" s="14" t="s">
        <v>30</v>
      </c>
      <c r="AX465" s="14" t="s">
        <v>81</v>
      </c>
      <c r="AY465" s="250" t="s">
        <v>141</v>
      </c>
    </row>
    <row r="466" s="14" customFormat="1">
      <c r="A466" s="14"/>
      <c r="B466" s="240"/>
      <c r="C466" s="241"/>
      <c r="D466" s="231" t="s">
        <v>152</v>
      </c>
      <c r="E466" s="241"/>
      <c r="F466" s="243" t="s">
        <v>520</v>
      </c>
      <c r="G466" s="241"/>
      <c r="H466" s="244">
        <v>52.542000000000002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152</v>
      </c>
      <c r="AU466" s="250" t="s">
        <v>150</v>
      </c>
      <c r="AV466" s="14" t="s">
        <v>150</v>
      </c>
      <c r="AW466" s="14" t="s">
        <v>4</v>
      </c>
      <c r="AX466" s="14" t="s">
        <v>81</v>
      </c>
      <c r="AY466" s="250" t="s">
        <v>141</v>
      </c>
    </row>
    <row r="467" s="2" customFormat="1" ht="24.15" customHeight="1">
      <c r="A467" s="38"/>
      <c r="B467" s="39"/>
      <c r="C467" s="262" t="s">
        <v>521</v>
      </c>
      <c r="D467" s="262" t="s">
        <v>465</v>
      </c>
      <c r="E467" s="263" t="s">
        <v>522</v>
      </c>
      <c r="F467" s="264" t="s">
        <v>523</v>
      </c>
      <c r="G467" s="265" t="s">
        <v>148</v>
      </c>
      <c r="H467" s="266">
        <v>15.146000000000001</v>
      </c>
      <c r="I467" s="267"/>
      <c r="J467" s="268">
        <f>ROUND(I467*H467,2)</f>
        <v>0</v>
      </c>
      <c r="K467" s="269"/>
      <c r="L467" s="270"/>
      <c r="M467" s="271" t="s">
        <v>1</v>
      </c>
      <c r="N467" s="272" t="s">
        <v>39</v>
      </c>
      <c r="O467" s="91"/>
      <c r="P467" s="225">
        <f>O467*H467</f>
        <v>0</v>
      </c>
      <c r="Q467" s="225">
        <v>0.0018</v>
      </c>
      <c r="R467" s="225">
        <f>Q467*H467</f>
        <v>0.0272628</v>
      </c>
      <c r="S467" s="225">
        <v>0</v>
      </c>
      <c r="T467" s="22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468</v>
      </c>
      <c r="AT467" s="227" t="s">
        <v>465</v>
      </c>
      <c r="AU467" s="227" t="s">
        <v>150</v>
      </c>
      <c r="AY467" s="17" t="s">
        <v>141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150</v>
      </c>
      <c r="BK467" s="228">
        <f>ROUND(I467*H467,2)</f>
        <v>0</v>
      </c>
      <c r="BL467" s="17" t="s">
        <v>457</v>
      </c>
      <c r="BM467" s="227" t="s">
        <v>524</v>
      </c>
    </row>
    <row r="468" s="13" customFormat="1">
      <c r="A468" s="13"/>
      <c r="B468" s="229"/>
      <c r="C468" s="230"/>
      <c r="D468" s="231" t="s">
        <v>152</v>
      </c>
      <c r="E468" s="232" t="s">
        <v>1</v>
      </c>
      <c r="F468" s="233" t="s">
        <v>200</v>
      </c>
      <c r="G468" s="230"/>
      <c r="H468" s="232" t="s">
        <v>1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9" t="s">
        <v>152</v>
      </c>
      <c r="AU468" s="239" t="s">
        <v>150</v>
      </c>
      <c r="AV468" s="13" t="s">
        <v>81</v>
      </c>
      <c r="AW468" s="13" t="s">
        <v>30</v>
      </c>
      <c r="AX468" s="13" t="s">
        <v>73</v>
      </c>
      <c r="AY468" s="239" t="s">
        <v>141</v>
      </c>
    </row>
    <row r="469" s="14" customFormat="1">
      <c r="A469" s="14"/>
      <c r="B469" s="240"/>
      <c r="C469" s="241"/>
      <c r="D469" s="231" t="s">
        <v>152</v>
      </c>
      <c r="E469" s="242" t="s">
        <v>1</v>
      </c>
      <c r="F469" s="243" t="s">
        <v>525</v>
      </c>
      <c r="G469" s="241"/>
      <c r="H469" s="244">
        <v>15.146000000000001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152</v>
      </c>
      <c r="AU469" s="250" t="s">
        <v>150</v>
      </c>
      <c r="AV469" s="14" t="s">
        <v>150</v>
      </c>
      <c r="AW469" s="14" t="s">
        <v>30</v>
      </c>
      <c r="AX469" s="14" t="s">
        <v>81</v>
      </c>
      <c r="AY469" s="250" t="s">
        <v>141</v>
      </c>
    </row>
    <row r="470" s="2" customFormat="1" ht="24.15" customHeight="1">
      <c r="A470" s="38"/>
      <c r="B470" s="39"/>
      <c r="C470" s="215" t="s">
        <v>526</v>
      </c>
      <c r="D470" s="215" t="s">
        <v>145</v>
      </c>
      <c r="E470" s="216" t="s">
        <v>527</v>
      </c>
      <c r="F470" s="217" t="s">
        <v>528</v>
      </c>
      <c r="G470" s="218" t="s">
        <v>180</v>
      </c>
      <c r="H470" s="219">
        <v>33.508000000000003</v>
      </c>
      <c r="I470" s="220"/>
      <c r="J470" s="221">
        <f>ROUND(I470*H470,2)</f>
        <v>0</v>
      </c>
      <c r="K470" s="222"/>
      <c r="L470" s="44"/>
      <c r="M470" s="223" t="s">
        <v>1</v>
      </c>
      <c r="N470" s="224" t="s">
        <v>39</v>
      </c>
      <c r="O470" s="91"/>
      <c r="P470" s="225">
        <f>O470*H470</f>
        <v>0</v>
      </c>
      <c r="Q470" s="225">
        <v>0</v>
      </c>
      <c r="R470" s="225">
        <f>Q470*H470</f>
        <v>0</v>
      </c>
      <c r="S470" s="225">
        <v>0</v>
      </c>
      <c r="T470" s="22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457</v>
      </c>
      <c r="AT470" s="227" t="s">
        <v>145</v>
      </c>
      <c r="AU470" s="227" t="s">
        <v>150</v>
      </c>
      <c r="AY470" s="17" t="s">
        <v>141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150</v>
      </c>
      <c r="BK470" s="228">
        <f>ROUND(I470*H470,2)</f>
        <v>0</v>
      </c>
      <c r="BL470" s="17" t="s">
        <v>457</v>
      </c>
      <c r="BM470" s="227" t="s">
        <v>529</v>
      </c>
    </row>
    <row r="471" s="13" customFormat="1">
      <c r="A471" s="13"/>
      <c r="B471" s="229"/>
      <c r="C471" s="230"/>
      <c r="D471" s="231" t="s">
        <v>152</v>
      </c>
      <c r="E471" s="232" t="s">
        <v>1</v>
      </c>
      <c r="F471" s="233" t="s">
        <v>202</v>
      </c>
      <c r="G471" s="230"/>
      <c r="H471" s="232" t="s">
        <v>1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9" t="s">
        <v>152</v>
      </c>
      <c r="AU471" s="239" t="s">
        <v>150</v>
      </c>
      <c r="AV471" s="13" t="s">
        <v>81</v>
      </c>
      <c r="AW471" s="13" t="s">
        <v>30</v>
      </c>
      <c r="AX471" s="13" t="s">
        <v>73</v>
      </c>
      <c r="AY471" s="239" t="s">
        <v>141</v>
      </c>
    </row>
    <row r="472" s="14" customFormat="1">
      <c r="A472" s="14"/>
      <c r="B472" s="240"/>
      <c r="C472" s="241"/>
      <c r="D472" s="231" t="s">
        <v>152</v>
      </c>
      <c r="E472" s="242" t="s">
        <v>1</v>
      </c>
      <c r="F472" s="243" t="s">
        <v>530</v>
      </c>
      <c r="G472" s="241"/>
      <c r="H472" s="244">
        <v>21.692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0" t="s">
        <v>152</v>
      </c>
      <c r="AU472" s="250" t="s">
        <v>150</v>
      </c>
      <c r="AV472" s="14" t="s">
        <v>150</v>
      </c>
      <c r="AW472" s="14" t="s">
        <v>30</v>
      </c>
      <c r="AX472" s="14" t="s">
        <v>73</v>
      </c>
      <c r="AY472" s="250" t="s">
        <v>141</v>
      </c>
    </row>
    <row r="473" s="13" customFormat="1">
      <c r="A473" s="13"/>
      <c r="B473" s="229"/>
      <c r="C473" s="230"/>
      <c r="D473" s="231" t="s">
        <v>152</v>
      </c>
      <c r="E473" s="232" t="s">
        <v>1</v>
      </c>
      <c r="F473" s="233" t="s">
        <v>200</v>
      </c>
      <c r="G473" s="230"/>
      <c r="H473" s="232" t="s">
        <v>1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9" t="s">
        <v>152</v>
      </c>
      <c r="AU473" s="239" t="s">
        <v>150</v>
      </c>
      <c r="AV473" s="13" t="s">
        <v>81</v>
      </c>
      <c r="AW473" s="13" t="s">
        <v>30</v>
      </c>
      <c r="AX473" s="13" t="s">
        <v>73</v>
      </c>
      <c r="AY473" s="239" t="s">
        <v>141</v>
      </c>
    </row>
    <row r="474" s="14" customFormat="1">
      <c r="A474" s="14"/>
      <c r="B474" s="240"/>
      <c r="C474" s="241"/>
      <c r="D474" s="231" t="s">
        <v>152</v>
      </c>
      <c r="E474" s="242" t="s">
        <v>1</v>
      </c>
      <c r="F474" s="243" t="s">
        <v>531</v>
      </c>
      <c r="G474" s="241"/>
      <c r="H474" s="244">
        <v>11.816000000000001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0" t="s">
        <v>152</v>
      </c>
      <c r="AU474" s="250" t="s">
        <v>150</v>
      </c>
      <c r="AV474" s="14" t="s">
        <v>150</v>
      </c>
      <c r="AW474" s="14" t="s">
        <v>30</v>
      </c>
      <c r="AX474" s="14" t="s">
        <v>73</v>
      </c>
      <c r="AY474" s="250" t="s">
        <v>141</v>
      </c>
    </row>
    <row r="475" s="15" customFormat="1">
      <c r="A475" s="15"/>
      <c r="B475" s="251"/>
      <c r="C475" s="252"/>
      <c r="D475" s="231" t="s">
        <v>152</v>
      </c>
      <c r="E475" s="253" t="s">
        <v>1</v>
      </c>
      <c r="F475" s="254" t="s">
        <v>170</v>
      </c>
      <c r="G475" s="252"/>
      <c r="H475" s="255">
        <v>33.508000000000003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1" t="s">
        <v>152</v>
      </c>
      <c r="AU475" s="261" t="s">
        <v>150</v>
      </c>
      <c r="AV475" s="15" t="s">
        <v>149</v>
      </c>
      <c r="AW475" s="15" t="s">
        <v>30</v>
      </c>
      <c r="AX475" s="15" t="s">
        <v>81</v>
      </c>
      <c r="AY475" s="261" t="s">
        <v>141</v>
      </c>
    </row>
    <row r="476" s="2" customFormat="1" ht="24.15" customHeight="1">
      <c r="A476" s="38"/>
      <c r="B476" s="39"/>
      <c r="C476" s="262" t="s">
        <v>532</v>
      </c>
      <c r="D476" s="262" t="s">
        <v>465</v>
      </c>
      <c r="E476" s="263" t="s">
        <v>533</v>
      </c>
      <c r="F476" s="264" t="s">
        <v>534</v>
      </c>
      <c r="G476" s="265" t="s">
        <v>180</v>
      </c>
      <c r="H476" s="266">
        <v>35.183</v>
      </c>
      <c r="I476" s="267"/>
      <c r="J476" s="268">
        <f>ROUND(I476*H476,2)</f>
        <v>0</v>
      </c>
      <c r="K476" s="269"/>
      <c r="L476" s="270"/>
      <c r="M476" s="271" t="s">
        <v>1</v>
      </c>
      <c r="N476" s="272" t="s">
        <v>39</v>
      </c>
      <c r="O476" s="91"/>
      <c r="P476" s="225">
        <f>O476*H476</f>
        <v>0</v>
      </c>
      <c r="Q476" s="225">
        <v>5.0000000000000002E-05</v>
      </c>
      <c r="R476" s="225">
        <f>Q476*H476</f>
        <v>0.0017591500000000001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468</v>
      </c>
      <c r="AT476" s="227" t="s">
        <v>465</v>
      </c>
      <c r="AU476" s="227" t="s">
        <v>150</v>
      </c>
      <c r="AY476" s="17" t="s">
        <v>141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150</v>
      </c>
      <c r="BK476" s="228">
        <f>ROUND(I476*H476,2)</f>
        <v>0</v>
      </c>
      <c r="BL476" s="17" t="s">
        <v>457</v>
      </c>
      <c r="BM476" s="227" t="s">
        <v>535</v>
      </c>
    </row>
    <row r="477" s="14" customFormat="1">
      <c r="A477" s="14"/>
      <c r="B477" s="240"/>
      <c r="C477" s="241"/>
      <c r="D477" s="231" t="s">
        <v>152</v>
      </c>
      <c r="E477" s="241"/>
      <c r="F477" s="243" t="s">
        <v>536</v>
      </c>
      <c r="G477" s="241"/>
      <c r="H477" s="244">
        <v>35.183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0" t="s">
        <v>152</v>
      </c>
      <c r="AU477" s="250" t="s">
        <v>150</v>
      </c>
      <c r="AV477" s="14" t="s">
        <v>150</v>
      </c>
      <c r="AW477" s="14" t="s">
        <v>4</v>
      </c>
      <c r="AX477" s="14" t="s">
        <v>81</v>
      </c>
      <c r="AY477" s="250" t="s">
        <v>141</v>
      </c>
    </row>
    <row r="478" s="2" customFormat="1" ht="24.15" customHeight="1">
      <c r="A478" s="38"/>
      <c r="B478" s="39"/>
      <c r="C478" s="215" t="s">
        <v>537</v>
      </c>
      <c r="D478" s="215" t="s">
        <v>145</v>
      </c>
      <c r="E478" s="216" t="s">
        <v>538</v>
      </c>
      <c r="F478" s="217" t="s">
        <v>539</v>
      </c>
      <c r="G478" s="218" t="s">
        <v>148</v>
      </c>
      <c r="H478" s="219">
        <v>32.593000000000004</v>
      </c>
      <c r="I478" s="220"/>
      <c r="J478" s="221">
        <f>ROUND(I478*H478,2)</f>
        <v>0</v>
      </c>
      <c r="K478" s="222"/>
      <c r="L478" s="44"/>
      <c r="M478" s="223" t="s">
        <v>1</v>
      </c>
      <c r="N478" s="224" t="s">
        <v>39</v>
      </c>
      <c r="O478" s="91"/>
      <c r="P478" s="225">
        <f>O478*H478</f>
        <v>0</v>
      </c>
      <c r="Q478" s="225">
        <v>0</v>
      </c>
      <c r="R478" s="225">
        <f>Q478*H478</f>
        <v>0</v>
      </c>
      <c r="S478" s="225">
        <v>0</v>
      </c>
      <c r="T478" s="22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7" t="s">
        <v>457</v>
      </c>
      <c r="AT478" s="227" t="s">
        <v>145</v>
      </c>
      <c r="AU478" s="227" t="s">
        <v>150</v>
      </c>
      <c r="AY478" s="17" t="s">
        <v>141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7" t="s">
        <v>150</v>
      </c>
      <c r="BK478" s="228">
        <f>ROUND(I478*H478,2)</f>
        <v>0</v>
      </c>
      <c r="BL478" s="17" t="s">
        <v>457</v>
      </c>
      <c r="BM478" s="227" t="s">
        <v>540</v>
      </c>
    </row>
    <row r="479" s="13" customFormat="1">
      <c r="A479" s="13"/>
      <c r="B479" s="229"/>
      <c r="C479" s="230"/>
      <c r="D479" s="231" t="s">
        <v>152</v>
      </c>
      <c r="E479" s="232" t="s">
        <v>1</v>
      </c>
      <c r="F479" s="233" t="s">
        <v>541</v>
      </c>
      <c r="G479" s="230"/>
      <c r="H479" s="232" t="s">
        <v>1</v>
      </c>
      <c r="I479" s="234"/>
      <c r="J479" s="230"/>
      <c r="K479" s="230"/>
      <c r="L479" s="235"/>
      <c r="M479" s="236"/>
      <c r="N479" s="237"/>
      <c r="O479" s="237"/>
      <c r="P479" s="237"/>
      <c r="Q479" s="237"/>
      <c r="R479" s="237"/>
      <c r="S479" s="237"/>
      <c r="T479" s="23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9" t="s">
        <v>152</v>
      </c>
      <c r="AU479" s="239" t="s">
        <v>150</v>
      </c>
      <c r="AV479" s="13" t="s">
        <v>81</v>
      </c>
      <c r="AW479" s="13" t="s">
        <v>30</v>
      </c>
      <c r="AX479" s="13" t="s">
        <v>73</v>
      </c>
      <c r="AY479" s="239" t="s">
        <v>141</v>
      </c>
    </row>
    <row r="480" s="14" customFormat="1">
      <c r="A480" s="14"/>
      <c r="B480" s="240"/>
      <c r="C480" s="241"/>
      <c r="D480" s="231" t="s">
        <v>152</v>
      </c>
      <c r="E480" s="242" t="s">
        <v>1</v>
      </c>
      <c r="F480" s="243" t="s">
        <v>203</v>
      </c>
      <c r="G480" s="241"/>
      <c r="H480" s="244">
        <v>25.02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0" t="s">
        <v>152</v>
      </c>
      <c r="AU480" s="250" t="s">
        <v>150</v>
      </c>
      <c r="AV480" s="14" t="s">
        <v>150</v>
      </c>
      <c r="AW480" s="14" t="s">
        <v>30</v>
      </c>
      <c r="AX480" s="14" t="s">
        <v>73</v>
      </c>
      <c r="AY480" s="250" t="s">
        <v>141</v>
      </c>
    </row>
    <row r="481" s="13" customFormat="1">
      <c r="A481" s="13"/>
      <c r="B481" s="229"/>
      <c r="C481" s="230"/>
      <c r="D481" s="231" t="s">
        <v>152</v>
      </c>
      <c r="E481" s="232" t="s">
        <v>1</v>
      </c>
      <c r="F481" s="233" t="s">
        <v>542</v>
      </c>
      <c r="G481" s="230"/>
      <c r="H481" s="232" t="s">
        <v>1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9" t="s">
        <v>152</v>
      </c>
      <c r="AU481" s="239" t="s">
        <v>150</v>
      </c>
      <c r="AV481" s="13" t="s">
        <v>81</v>
      </c>
      <c r="AW481" s="13" t="s">
        <v>30</v>
      </c>
      <c r="AX481" s="13" t="s">
        <v>73</v>
      </c>
      <c r="AY481" s="239" t="s">
        <v>141</v>
      </c>
    </row>
    <row r="482" s="14" customFormat="1">
      <c r="A482" s="14"/>
      <c r="B482" s="240"/>
      <c r="C482" s="241"/>
      <c r="D482" s="231" t="s">
        <v>152</v>
      </c>
      <c r="E482" s="242" t="s">
        <v>1</v>
      </c>
      <c r="F482" s="243" t="s">
        <v>543</v>
      </c>
      <c r="G482" s="241"/>
      <c r="H482" s="244">
        <v>7.5730000000000004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0" t="s">
        <v>152</v>
      </c>
      <c r="AU482" s="250" t="s">
        <v>150</v>
      </c>
      <c r="AV482" s="14" t="s">
        <v>150</v>
      </c>
      <c r="AW482" s="14" t="s">
        <v>30</v>
      </c>
      <c r="AX482" s="14" t="s">
        <v>73</v>
      </c>
      <c r="AY482" s="250" t="s">
        <v>141</v>
      </c>
    </row>
    <row r="483" s="15" customFormat="1">
      <c r="A483" s="15"/>
      <c r="B483" s="251"/>
      <c r="C483" s="252"/>
      <c r="D483" s="231" t="s">
        <v>152</v>
      </c>
      <c r="E483" s="253" t="s">
        <v>1</v>
      </c>
      <c r="F483" s="254" t="s">
        <v>170</v>
      </c>
      <c r="G483" s="252"/>
      <c r="H483" s="255">
        <v>32.593000000000004</v>
      </c>
      <c r="I483" s="256"/>
      <c r="J483" s="252"/>
      <c r="K483" s="252"/>
      <c r="L483" s="257"/>
      <c r="M483" s="258"/>
      <c r="N483" s="259"/>
      <c r="O483" s="259"/>
      <c r="P483" s="259"/>
      <c r="Q483" s="259"/>
      <c r="R483" s="259"/>
      <c r="S483" s="259"/>
      <c r="T483" s="260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1" t="s">
        <v>152</v>
      </c>
      <c r="AU483" s="261" t="s">
        <v>150</v>
      </c>
      <c r="AV483" s="15" t="s">
        <v>149</v>
      </c>
      <c r="AW483" s="15" t="s">
        <v>30</v>
      </c>
      <c r="AX483" s="15" t="s">
        <v>81</v>
      </c>
      <c r="AY483" s="261" t="s">
        <v>141</v>
      </c>
    </row>
    <row r="484" s="2" customFormat="1" ht="24.15" customHeight="1">
      <c r="A484" s="38"/>
      <c r="B484" s="39"/>
      <c r="C484" s="262" t="s">
        <v>544</v>
      </c>
      <c r="D484" s="262" t="s">
        <v>465</v>
      </c>
      <c r="E484" s="263" t="s">
        <v>545</v>
      </c>
      <c r="F484" s="264" t="s">
        <v>546</v>
      </c>
      <c r="G484" s="265" t="s">
        <v>148</v>
      </c>
      <c r="H484" s="266">
        <v>37.987000000000002</v>
      </c>
      <c r="I484" s="267"/>
      <c r="J484" s="268">
        <f>ROUND(I484*H484,2)</f>
        <v>0</v>
      </c>
      <c r="K484" s="269"/>
      <c r="L484" s="270"/>
      <c r="M484" s="271" t="s">
        <v>1</v>
      </c>
      <c r="N484" s="272" t="s">
        <v>39</v>
      </c>
      <c r="O484" s="91"/>
      <c r="P484" s="225">
        <f>O484*H484</f>
        <v>0</v>
      </c>
      <c r="Q484" s="225">
        <v>0.00060999999999999997</v>
      </c>
      <c r="R484" s="225">
        <f>Q484*H484</f>
        <v>0.023172069999999999</v>
      </c>
      <c r="S484" s="225">
        <v>0</v>
      </c>
      <c r="T484" s="22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7" t="s">
        <v>468</v>
      </c>
      <c r="AT484" s="227" t="s">
        <v>465</v>
      </c>
      <c r="AU484" s="227" t="s">
        <v>150</v>
      </c>
      <c r="AY484" s="17" t="s">
        <v>141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150</v>
      </c>
      <c r="BK484" s="228">
        <f>ROUND(I484*H484,2)</f>
        <v>0</v>
      </c>
      <c r="BL484" s="17" t="s">
        <v>457</v>
      </c>
      <c r="BM484" s="227" t="s">
        <v>547</v>
      </c>
    </row>
    <row r="485" s="14" customFormat="1">
      <c r="A485" s="14"/>
      <c r="B485" s="240"/>
      <c r="C485" s="241"/>
      <c r="D485" s="231" t="s">
        <v>152</v>
      </c>
      <c r="E485" s="241"/>
      <c r="F485" s="243" t="s">
        <v>548</v>
      </c>
      <c r="G485" s="241"/>
      <c r="H485" s="244">
        <v>37.987000000000002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0" t="s">
        <v>152</v>
      </c>
      <c r="AU485" s="250" t="s">
        <v>150</v>
      </c>
      <c r="AV485" s="14" t="s">
        <v>150</v>
      </c>
      <c r="AW485" s="14" t="s">
        <v>4</v>
      </c>
      <c r="AX485" s="14" t="s">
        <v>81</v>
      </c>
      <c r="AY485" s="250" t="s">
        <v>141</v>
      </c>
    </row>
    <row r="486" s="2" customFormat="1" ht="24.15" customHeight="1">
      <c r="A486" s="38"/>
      <c r="B486" s="39"/>
      <c r="C486" s="215" t="s">
        <v>549</v>
      </c>
      <c r="D486" s="215" t="s">
        <v>145</v>
      </c>
      <c r="E486" s="216" t="s">
        <v>550</v>
      </c>
      <c r="F486" s="217" t="s">
        <v>551</v>
      </c>
      <c r="G486" s="218" t="s">
        <v>148</v>
      </c>
      <c r="H486" s="219">
        <v>32.593000000000004</v>
      </c>
      <c r="I486" s="220"/>
      <c r="J486" s="221">
        <f>ROUND(I486*H486,2)</f>
        <v>0</v>
      </c>
      <c r="K486" s="222"/>
      <c r="L486" s="44"/>
      <c r="M486" s="223" t="s">
        <v>1</v>
      </c>
      <c r="N486" s="224" t="s">
        <v>39</v>
      </c>
      <c r="O486" s="91"/>
      <c r="P486" s="225">
        <f>O486*H486</f>
        <v>0</v>
      </c>
      <c r="Q486" s="225">
        <v>1.0000000000000001E-05</v>
      </c>
      <c r="R486" s="225">
        <f>Q486*H486</f>
        <v>0.00032593000000000005</v>
      </c>
      <c r="S486" s="225">
        <v>0</v>
      </c>
      <c r="T486" s="22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7" t="s">
        <v>457</v>
      </c>
      <c r="AT486" s="227" t="s">
        <v>145</v>
      </c>
      <c r="AU486" s="227" t="s">
        <v>150</v>
      </c>
      <c r="AY486" s="17" t="s">
        <v>141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7" t="s">
        <v>150</v>
      </c>
      <c r="BK486" s="228">
        <f>ROUND(I486*H486,2)</f>
        <v>0</v>
      </c>
      <c r="BL486" s="17" t="s">
        <v>457</v>
      </c>
      <c r="BM486" s="227" t="s">
        <v>552</v>
      </c>
    </row>
    <row r="487" s="13" customFormat="1">
      <c r="A487" s="13"/>
      <c r="B487" s="229"/>
      <c r="C487" s="230"/>
      <c r="D487" s="231" t="s">
        <v>152</v>
      </c>
      <c r="E487" s="232" t="s">
        <v>1</v>
      </c>
      <c r="F487" s="233" t="s">
        <v>553</v>
      </c>
      <c r="G487" s="230"/>
      <c r="H487" s="232" t="s">
        <v>1</v>
      </c>
      <c r="I487" s="234"/>
      <c r="J487" s="230"/>
      <c r="K487" s="230"/>
      <c r="L487" s="235"/>
      <c r="M487" s="236"/>
      <c r="N487" s="237"/>
      <c r="O487" s="237"/>
      <c r="P487" s="237"/>
      <c r="Q487" s="237"/>
      <c r="R487" s="237"/>
      <c r="S487" s="237"/>
      <c r="T487" s="23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9" t="s">
        <v>152</v>
      </c>
      <c r="AU487" s="239" t="s">
        <v>150</v>
      </c>
      <c r="AV487" s="13" t="s">
        <v>81</v>
      </c>
      <c r="AW487" s="13" t="s">
        <v>30</v>
      </c>
      <c r="AX487" s="13" t="s">
        <v>73</v>
      </c>
      <c r="AY487" s="239" t="s">
        <v>141</v>
      </c>
    </row>
    <row r="488" s="13" customFormat="1">
      <c r="A488" s="13"/>
      <c r="B488" s="229"/>
      <c r="C488" s="230"/>
      <c r="D488" s="231" t="s">
        <v>152</v>
      </c>
      <c r="E488" s="232" t="s">
        <v>1</v>
      </c>
      <c r="F488" s="233" t="s">
        <v>202</v>
      </c>
      <c r="G488" s="230"/>
      <c r="H488" s="232" t="s">
        <v>1</v>
      </c>
      <c r="I488" s="234"/>
      <c r="J488" s="230"/>
      <c r="K488" s="230"/>
      <c r="L488" s="235"/>
      <c r="M488" s="236"/>
      <c r="N488" s="237"/>
      <c r="O488" s="237"/>
      <c r="P488" s="237"/>
      <c r="Q488" s="237"/>
      <c r="R488" s="237"/>
      <c r="S488" s="237"/>
      <c r="T488" s="23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9" t="s">
        <v>152</v>
      </c>
      <c r="AU488" s="239" t="s">
        <v>150</v>
      </c>
      <c r="AV488" s="13" t="s">
        <v>81</v>
      </c>
      <c r="AW488" s="13" t="s">
        <v>30</v>
      </c>
      <c r="AX488" s="13" t="s">
        <v>73</v>
      </c>
      <c r="AY488" s="239" t="s">
        <v>141</v>
      </c>
    </row>
    <row r="489" s="14" customFormat="1">
      <c r="A489" s="14"/>
      <c r="B489" s="240"/>
      <c r="C489" s="241"/>
      <c r="D489" s="231" t="s">
        <v>152</v>
      </c>
      <c r="E489" s="242" t="s">
        <v>1</v>
      </c>
      <c r="F489" s="243" t="s">
        <v>203</v>
      </c>
      <c r="G489" s="241"/>
      <c r="H489" s="244">
        <v>25.02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0" t="s">
        <v>152</v>
      </c>
      <c r="AU489" s="250" t="s">
        <v>150</v>
      </c>
      <c r="AV489" s="14" t="s">
        <v>150</v>
      </c>
      <c r="AW489" s="14" t="s">
        <v>30</v>
      </c>
      <c r="AX489" s="14" t="s">
        <v>73</v>
      </c>
      <c r="AY489" s="250" t="s">
        <v>141</v>
      </c>
    </row>
    <row r="490" s="13" customFormat="1">
      <c r="A490" s="13"/>
      <c r="B490" s="229"/>
      <c r="C490" s="230"/>
      <c r="D490" s="231" t="s">
        <v>152</v>
      </c>
      <c r="E490" s="232" t="s">
        <v>1</v>
      </c>
      <c r="F490" s="233" t="s">
        <v>460</v>
      </c>
      <c r="G490" s="230"/>
      <c r="H490" s="232" t="s">
        <v>1</v>
      </c>
      <c r="I490" s="234"/>
      <c r="J490" s="230"/>
      <c r="K490" s="230"/>
      <c r="L490" s="235"/>
      <c r="M490" s="236"/>
      <c r="N490" s="237"/>
      <c r="O490" s="237"/>
      <c r="P490" s="237"/>
      <c r="Q490" s="237"/>
      <c r="R490" s="237"/>
      <c r="S490" s="237"/>
      <c r="T490" s="23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9" t="s">
        <v>152</v>
      </c>
      <c r="AU490" s="239" t="s">
        <v>150</v>
      </c>
      <c r="AV490" s="13" t="s">
        <v>81</v>
      </c>
      <c r="AW490" s="13" t="s">
        <v>30</v>
      </c>
      <c r="AX490" s="13" t="s">
        <v>73</v>
      </c>
      <c r="AY490" s="239" t="s">
        <v>141</v>
      </c>
    </row>
    <row r="491" s="14" customFormat="1">
      <c r="A491" s="14"/>
      <c r="B491" s="240"/>
      <c r="C491" s="241"/>
      <c r="D491" s="231" t="s">
        <v>152</v>
      </c>
      <c r="E491" s="242" t="s">
        <v>1</v>
      </c>
      <c r="F491" s="243" t="s">
        <v>543</v>
      </c>
      <c r="G491" s="241"/>
      <c r="H491" s="244">
        <v>7.5730000000000004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0" t="s">
        <v>152</v>
      </c>
      <c r="AU491" s="250" t="s">
        <v>150</v>
      </c>
      <c r="AV491" s="14" t="s">
        <v>150</v>
      </c>
      <c r="AW491" s="14" t="s">
        <v>30</v>
      </c>
      <c r="AX491" s="14" t="s">
        <v>73</v>
      </c>
      <c r="AY491" s="250" t="s">
        <v>141</v>
      </c>
    </row>
    <row r="492" s="15" customFormat="1">
      <c r="A492" s="15"/>
      <c r="B492" s="251"/>
      <c r="C492" s="252"/>
      <c r="D492" s="231" t="s">
        <v>152</v>
      </c>
      <c r="E492" s="253" t="s">
        <v>1</v>
      </c>
      <c r="F492" s="254" t="s">
        <v>170</v>
      </c>
      <c r="G492" s="252"/>
      <c r="H492" s="255">
        <v>32.593000000000004</v>
      </c>
      <c r="I492" s="256"/>
      <c r="J492" s="252"/>
      <c r="K492" s="252"/>
      <c r="L492" s="257"/>
      <c r="M492" s="258"/>
      <c r="N492" s="259"/>
      <c r="O492" s="259"/>
      <c r="P492" s="259"/>
      <c r="Q492" s="259"/>
      <c r="R492" s="259"/>
      <c r="S492" s="259"/>
      <c r="T492" s="260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1" t="s">
        <v>152</v>
      </c>
      <c r="AU492" s="261" t="s">
        <v>150</v>
      </c>
      <c r="AV492" s="15" t="s">
        <v>149</v>
      </c>
      <c r="AW492" s="15" t="s">
        <v>30</v>
      </c>
      <c r="AX492" s="15" t="s">
        <v>81</v>
      </c>
      <c r="AY492" s="261" t="s">
        <v>141</v>
      </c>
    </row>
    <row r="493" s="2" customFormat="1" ht="24.15" customHeight="1">
      <c r="A493" s="38"/>
      <c r="B493" s="39"/>
      <c r="C493" s="262" t="s">
        <v>554</v>
      </c>
      <c r="D493" s="262" t="s">
        <v>465</v>
      </c>
      <c r="E493" s="263" t="s">
        <v>555</v>
      </c>
      <c r="F493" s="264" t="s">
        <v>556</v>
      </c>
      <c r="G493" s="265" t="s">
        <v>148</v>
      </c>
      <c r="H493" s="266">
        <v>37.987000000000002</v>
      </c>
      <c r="I493" s="267"/>
      <c r="J493" s="268">
        <f>ROUND(I493*H493,2)</f>
        <v>0</v>
      </c>
      <c r="K493" s="269"/>
      <c r="L493" s="270"/>
      <c r="M493" s="271" t="s">
        <v>1</v>
      </c>
      <c r="N493" s="272" t="s">
        <v>39</v>
      </c>
      <c r="O493" s="91"/>
      <c r="P493" s="225">
        <f>O493*H493</f>
        <v>0</v>
      </c>
      <c r="Q493" s="225">
        <v>0.0010499999999999999</v>
      </c>
      <c r="R493" s="225">
        <f>Q493*H493</f>
        <v>0.039886350000000001</v>
      </c>
      <c r="S493" s="225">
        <v>0</v>
      </c>
      <c r="T493" s="22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7" t="s">
        <v>468</v>
      </c>
      <c r="AT493" s="227" t="s">
        <v>465</v>
      </c>
      <c r="AU493" s="227" t="s">
        <v>150</v>
      </c>
      <c r="AY493" s="17" t="s">
        <v>141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7" t="s">
        <v>150</v>
      </c>
      <c r="BK493" s="228">
        <f>ROUND(I493*H493,2)</f>
        <v>0</v>
      </c>
      <c r="BL493" s="17" t="s">
        <v>457</v>
      </c>
      <c r="BM493" s="227" t="s">
        <v>557</v>
      </c>
    </row>
    <row r="494" s="14" customFormat="1">
      <c r="A494" s="14"/>
      <c r="B494" s="240"/>
      <c r="C494" s="241"/>
      <c r="D494" s="231" t="s">
        <v>152</v>
      </c>
      <c r="E494" s="241"/>
      <c r="F494" s="243" t="s">
        <v>548</v>
      </c>
      <c r="G494" s="241"/>
      <c r="H494" s="244">
        <v>37.987000000000002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152</v>
      </c>
      <c r="AU494" s="250" t="s">
        <v>150</v>
      </c>
      <c r="AV494" s="14" t="s">
        <v>150</v>
      </c>
      <c r="AW494" s="14" t="s">
        <v>4</v>
      </c>
      <c r="AX494" s="14" t="s">
        <v>81</v>
      </c>
      <c r="AY494" s="250" t="s">
        <v>141</v>
      </c>
    </row>
    <row r="495" s="2" customFormat="1" ht="24.15" customHeight="1">
      <c r="A495" s="38"/>
      <c r="B495" s="39"/>
      <c r="C495" s="215" t="s">
        <v>558</v>
      </c>
      <c r="D495" s="215" t="s">
        <v>145</v>
      </c>
      <c r="E495" s="216" t="s">
        <v>559</v>
      </c>
      <c r="F495" s="217" t="s">
        <v>560</v>
      </c>
      <c r="G495" s="218" t="s">
        <v>421</v>
      </c>
      <c r="H495" s="219">
        <v>0.35499999999999998</v>
      </c>
      <c r="I495" s="220"/>
      <c r="J495" s="221">
        <f>ROUND(I495*H495,2)</f>
        <v>0</v>
      </c>
      <c r="K495" s="222"/>
      <c r="L495" s="44"/>
      <c r="M495" s="223" t="s">
        <v>1</v>
      </c>
      <c r="N495" s="224" t="s">
        <v>39</v>
      </c>
      <c r="O495" s="91"/>
      <c r="P495" s="225">
        <f>O495*H495</f>
        <v>0</v>
      </c>
      <c r="Q495" s="225">
        <v>0</v>
      </c>
      <c r="R495" s="225">
        <f>Q495*H495</f>
        <v>0</v>
      </c>
      <c r="S495" s="225">
        <v>0</v>
      </c>
      <c r="T495" s="22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7" t="s">
        <v>457</v>
      </c>
      <c r="AT495" s="227" t="s">
        <v>145</v>
      </c>
      <c r="AU495" s="227" t="s">
        <v>150</v>
      </c>
      <c r="AY495" s="17" t="s">
        <v>141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7" t="s">
        <v>150</v>
      </c>
      <c r="BK495" s="228">
        <f>ROUND(I495*H495,2)</f>
        <v>0</v>
      </c>
      <c r="BL495" s="17" t="s">
        <v>457</v>
      </c>
      <c r="BM495" s="227" t="s">
        <v>561</v>
      </c>
    </row>
    <row r="496" s="2" customFormat="1" ht="24.15" customHeight="1">
      <c r="A496" s="38"/>
      <c r="B496" s="39"/>
      <c r="C496" s="215" t="s">
        <v>562</v>
      </c>
      <c r="D496" s="215" t="s">
        <v>145</v>
      </c>
      <c r="E496" s="216" t="s">
        <v>563</v>
      </c>
      <c r="F496" s="217" t="s">
        <v>564</v>
      </c>
      <c r="G496" s="218" t="s">
        <v>421</v>
      </c>
      <c r="H496" s="219">
        <v>0.35499999999999998</v>
      </c>
      <c r="I496" s="220"/>
      <c r="J496" s="221">
        <f>ROUND(I496*H496,2)</f>
        <v>0</v>
      </c>
      <c r="K496" s="222"/>
      <c r="L496" s="44"/>
      <c r="M496" s="223" t="s">
        <v>1</v>
      </c>
      <c r="N496" s="224" t="s">
        <v>39</v>
      </c>
      <c r="O496" s="91"/>
      <c r="P496" s="225">
        <f>O496*H496</f>
        <v>0</v>
      </c>
      <c r="Q496" s="225">
        <v>0</v>
      </c>
      <c r="R496" s="225">
        <f>Q496*H496</f>
        <v>0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457</v>
      </c>
      <c r="AT496" s="227" t="s">
        <v>145</v>
      </c>
      <c r="AU496" s="227" t="s">
        <v>150</v>
      </c>
      <c r="AY496" s="17" t="s">
        <v>141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150</v>
      </c>
      <c r="BK496" s="228">
        <f>ROUND(I496*H496,2)</f>
        <v>0</v>
      </c>
      <c r="BL496" s="17" t="s">
        <v>457</v>
      </c>
      <c r="BM496" s="227" t="s">
        <v>565</v>
      </c>
    </row>
    <row r="497" s="2" customFormat="1" ht="24.15" customHeight="1">
      <c r="A497" s="38"/>
      <c r="B497" s="39"/>
      <c r="C497" s="215" t="s">
        <v>566</v>
      </c>
      <c r="D497" s="215" t="s">
        <v>145</v>
      </c>
      <c r="E497" s="216" t="s">
        <v>567</v>
      </c>
      <c r="F497" s="217" t="s">
        <v>568</v>
      </c>
      <c r="G497" s="218" t="s">
        <v>421</v>
      </c>
      <c r="H497" s="219">
        <v>0.35499999999999998</v>
      </c>
      <c r="I497" s="220"/>
      <c r="J497" s="221">
        <f>ROUND(I497*H497,2)</f>
        <v>0</v>
      </c>
      <c r="K497" s="222"/>
      <c r="L497" s="44"/>
      <c r="M497" s="223" t="s">
        <v>1</v>
      </c>
      <c r="N497" s="224" t="s">
        <v>39</v>
      </c>
      <c r="O497" s="91"/>
      <c r="P497" s="225">
        <f>O497*H497</f>
        <v>0</v>
      </c>
      <c r="Q497" s="225">
        <v>0</v>
      </c>
      <c r="R497" s="225">
        <f>Q497*H497</f>
        <v>0</v>
      </c>
      <c r="S497" s="225">
        <v>0</v>
      </c>
      <c r="T497" s="226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7" t="s">
        <v>457</v>
      </c>
      <c r="AT497" s="227" t="s">
        <v>145</v>
      </c>
      <c r="AU497" s="227" t="s">
        <v>150</v>
      </c>
      <c r="AY497" s="17" t="s">
        <v>141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17" t="s">
        <v>150</v>
      </c>
      <c r="BK497" s="228">
        <f>ROUND(I497*H497,2)</f>
        <v>0</v>
      </c>
      <c r="BL497" s="17" t="s">
        <v>457</v>
      </c>
      <c r="BM497" s="227" t="s">
        <v>569</v>
      </c>
    </row>
    <row r="498" s="12" customFormat="1" ht="22.8" customHeight="1">
      <c r="A498" s="12"/>
      <c r="B498" s="199"/>
      <c r="C498" s="200"/>
      <c r="D498" s="201" t="s">
        <v>72</v>
      </c>
      <c r="E498" s="213" t="s">
        <v>570</v>
      </c>
      <c r="F498" s="213" t="s">
        <v>571</v>
      </c>
      <c r="G498" s="200"/>
      <c r="H498" s="200"/>
      <c r="I498" s="203"/>
      <c r="J498" s="214">
        <f>BK498</f>
        <v>0</v>
      </c>
      <c r="K498" s="200"/>
      <c r="L498" s="205"/>
      <c r="M498" s="206"/>
      <c r="N498" s="207"/>
      <c r="O498" s="207"/>
      <c r="P498" s="208">
        <f>SUM(P499:P576)</f>
        <v>0</v>
      </c>
      <c r="Q498" s="207"/>
      <c r="R498" s="208">
        <f>SUM(R499:R576)</f>
        <v>0.021380000000000003</v>
      </c>
      <c r="S498" s="207"/>
      <c r="T498" s="209">
        <f>SUM(T499:T576)</f>
        <v>0.030959999999999998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10" t="s">
        <v>150</v>
      </c>
      <c r="AT498" s="211" t="s">
        <v>72</v>
      </c>
      <c r="AU498" s="211" t="s">
        <v>81</v>
      </c>
      <c r="AY498" s="210" t="s">
        <v>141</v>
      </c>
      <c r="BK498" s="212">
        <f>SUM(BK499:BK576)</f>
        <v>0</v>
      </c>
    </row>
    <row r="499" s="2" customFormat="1" ht="16.5" customHeight="1">
      <c r="A499" s="38"/>
      <c r="B499" s="39"/>
      <c r="C499" s="215" t="s">
        <v>572</v>
      </c>
      <c r="D499" s="215" t="s">
        <v>145</v>
      </c>
      <c r="E499" s="216" t="s">
        <v>573</v>
      </c>
      <c r="F499" s="217" t="s">
        <v>574</v>
      </c>
      <c r="G499" s="218" t="s">
        <v>158</v>
      </c>
      <c r="H499" s="219">
        <v>1</v>
      </c>
      <c r="I499" s="220"/>
      <c r="J499" s="221">
        <f>ROUND(I499*H499,2)</f>
        <v>0</v>
      </c>
      <c r="K499" s="222"/>
      <c r="L499" s="44"/>
      <c r="M499" s="223" t="s">
        <v>1</v>
      </c>
      <c r="N499" s="224" t="s">
        <v>39</v>
      </c>
      <c r="O499" s="91"/>
      <c r="P499" s="225">
        <f>O499*H499</f>
        <v>0</v>
      </c>
      <c r="Q499" s="225">
        <v>0</v>
      </c>
      <c r="R499" s="225">
        <f>Q499*H499</f>
        <v>0</v>
      </c>
      <c r="S499" s="225">
        <v>0</v>
      </c>
      <c r="T499" s="226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7" t="s">
        <v>457</v>
      </c>
      <c r="AT499" s="227" t="s">
        <v>145</v>
      </c>
      <c r="AU499" s="227" t="s">
        <v>150</v>
      </c>
      <c r="AY499" s="17" t="s">
        <v>141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17" t="s">
        <v>150</v>
      </c>
      <c r="BK499" s="228">
        <f>ROUND(I499*H499,2)</f>
        <v>0</v>
      </c>
      <c r="BL499" s="17" t="s">
        <v>457</v>
      </c>
      <c r="BM499" s="227" t="s">
        <v>575</v>
      </c>
    </row>
    <row r="500" s="13" customFormat="1">
      <c r="A500" s="13"/>
      <c r="B500" s="229"/>
      <c r="C500" s="230"/>
      <c r="D500" s="231" t="s">
        <v>152</v>
      </c>
      <c r="E500" s="232" t="s">
        <v>1</v>
      </c>
      <c r="F500" s="233" t="s">
        <v>576</v>
      </c>
      <c r="G500" s="230"/>
      <c r="H500" s="232" t="s">
        <v>1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9" t="s">
        <v>152</v>
      </c>
      <c r="AU500" s="239" t="s">
        <v>150</v>
      </c>
      <c r="AV500" s="13" t="s">
        <v>81</v>
      </c>
      <c r="AW500" s="13" t="s">
        <v>30</v>
      </c>
      <c r="AX500" s="13" t="s">
        <v>73</v>
      </c>
      <c r="AY500" s="239" t="s">
        <v>141</v>
      </c>
    </row>
    <row r="501" s="14" customFormat="1">
      <c r="A501" s="14"/>
      <c r="B501" s="240"/>
      <c r="C501" s="241"/>
      <c r="D501" s="231" t="s">
        <v>152</v>
      </c>
      <c r="E501" s="242" t="s">
        <v>1</v>
      </c>
      <c r="F501" s="243" t="s">
        <v>81</v>
      </c>
      <c r="G501" s="241"/>
      <c r="H501" s="244">
        <v>1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152</v>
      </c>
      <c r="AU501" s="250" t="s">
        <v>150</v>
      </c>
      <c r="AV501" s="14" t="s">
        <v>150</v>
      </c>
      <c r="AW501" s="14" t="s">
        <v>30</v>
      </c>
      <c r="AX501" s="14" t="s">
        <v>73</v>
      </c>
      <c r="AY501" s="250" t="s">
        <v>141</v>
      </c>
    </row>
    <row r="502" s="15" customFormat="1">
      <c r="A502" s="15"/>
      <c r="B502" s="251"/>
      <c r="C502" s="252"/>
      <c r="D502" s="231" t="s">
        <v>152</v>
      </c>
      <c r="E502" s="253" t="s">
        <v>1</v>
      </c>
      <c r="F502" s="254" t="s">
        <v>170</v>
      </c>
      <c r="G502" s="252"/>
      <c r="H502" s="255">
        <v>1</v>
      </c>
      <c r="I502" s="256"/>
      <c r="J502" s="252"/>
      <c r="K502" s="252"/>
      <c r="L502" s="257"/>
      <c r="M502" s="258"/>
      <c r="N502" s="259"/>
      <c r="O502" s="259"/>
      <c r="P502" s="259"/>
      <c r="Q502" s="259"/>
      <c r="R502" s="259"/>
      <c r="S502" s="259"/>
      <c r="T502" s="260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1" t="s">
        <v>152</v>
      </c>
      <c r="AU502" s="261" t="s">
        <v>150</v>
      </c>
      <c r="AV502" s="15" t="s">
        <v>149</v>
      </c>
      <c r="AW502" s="15" t="s">
        <v>30</v>
      </c>
      <c r="AX502" s="15" t="s">
        <v>81</v>
      </c>
      <c r="AY502" s="261" t="s">
        <v>141</v>
      </c>
    </row>
    <row r="503" s="2" customFormat="1" ht="16.5" customHeight="1">
      <c r="A503" s="38"/>
      <c r="B503" s="39"/>
      <c r="C503" s="215" t="s">
        <v>577</v>
      </c>
      <c r="D503" s="215" t="s">
        <v>145</v>
      </c>
      <c r="E503" s="216" t="s">
        <v>578</v>
      </c>
      <c r="F503" s="217" t="s">
        <v>579</v>
      </c>
      <c r="G503" s="218" t="s">
        <v>158</v>
      </c>
      <c r="H503" s="219">
        <v>1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</v>
      </c>
      <c r="T503" s="22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457</v>
      </c>
      <c r="AT503" s="227" t="s">
        <v>145</v>
      </c>
      <c r="AU503" s="227" t="s">
        <v>150</v>
      </c>
      <c r="AY503" s="17" t="s">
        <v>141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150</v>
      </c>
      <c r="BK503" s="228">
        <f>ROUND(I503*H503,2)</f>
        <v>0</v>
      </c>
      <c r="BL503" s="17" t="s">
        <v>457</v>
      </c>
      <c r="BM503" s="227" t="s">
        <v>580</v>
      </c>
    </row>
    <row r="504" s="13" customFormat="1">
      <c r="A504" s="13"/>
      <c r="B504" s="229"/>
      <c r="C504" s="230"/>
      <c r="D504" s="231" t="s">
        <v>152</v>
      </c>
      <c r="E504" s="232" t="s">
        <v>1</v>
      </c>
      <c r="F504" s="233" t="s">
        <v>581</v>
      </c>
      <c r="G504" s="230"/>
      <c r="H504" s="232" t="s">
        <v>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152</v>
      </c>
      <c r="AU504" s="239" t="s">
        <v>150</v>
      </c>
      <c r="AV504" s="13" t="s">
        <v>81</v>
      </c>
      <c r="AW504" s="13" t="s">
        <v>30</v>
      </c>
      <c r="AX504" s="13" t="s">
        <v>73</v>
      </c>
      <c r="AY504" s="239" t="s">
        <v>141</v>
      </c>
    </row>
    <row r="505" s="14" customFormat="1">
      <c r="A505" s="14"/>
      <c r="B505" s="240"/>
      <c r="C505" s="241"/>
      <c r="D505" s="231" t="s">
        <v>152</v>
      </c>
      <c r="E505" s="242" t="s">
        <v>1</v>
      </c>
      <c r="F505" s="243" t="s">
        <v>81</v>
      </c>
      <c r="G505" s="241"/>
      <c r="H505" s="244">
        <v>1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152</v>
      </c>
      <c r="AU505" s="250" t="s">
        <v>150</v>
      </c>
      <c r="AV505" s="14" t="s">
        <v>150</v>
      </c>
      <c r="AW505" s="14" t="s">
        <v>30</v>
      </c>
      <c r="AX505" s="14" t="s">
        <v>73</v>
      </c>
      <c r="AY505" s="250" t="s">
        <v>141</v>
      </c>
    </row>
    <row r="506" s="15" customFormat="1">
      <c r="A506" s="15"/>
      <c r="B506" s="251"/>
      <c r="C506" s="252"/>
      <c r="D506" s="231" t="s">
        <v>152</v>
      </c>
      <c r="E506" s="253" t="s">
        <v>1</v>
      </c>
      <c r="F506" s="254" t="s">
        <v>170</v>
      </c>
      <c r="G506" s="252"/>
      <c r="H506" s="255">
        <v>1</v>
      </c>
      <c r="I506" s="256"/>
      <c r="J506" s="252"/>
      <c r="K506" s="252"/>
      <c r="L506" s="257"/>
      <c r="M506" s="258"/>
      <c r="N506" s="259"/>
      <c r="O506" s="259"/>
      <c r="P506" s="259"/>
      <c r="Q506" s="259"/>
      <c r="R506" s="259"/>
      <c r="S506" s="259"/>
      <c r="T506" s="260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1" t="s">
        <v>152</v>
      </c>
      <c r="AU506" s="261" t="s">
        <v>150</v>
      </c>
      <c r="AV506" s="15" t="s">
        <v>149</v>
      </c>
      <c r="AW506" s="15" t="s">
        <v>30</v>
      </c>
      <c r="AX506" s="15" t="s">
        <v>81</v>
      </c>
      <c r="AY506" s="261" t="s">
        <v>141</v>
      </c>
    </row>
    <row r="507" s="2" customFormat="1" ht="16.5" customHeight="1">
      <c r="A507" s="38"/>
      <c r="B507" s="39"/>
      <c r="C507" s="215" t="s">
        <v>582</v>
      </c>
      <c r="D507" s="215" t="s">
        <v>145</v>
      </c>
      <c r="E507" s="216" t="s">
        <v>583</v>
      </c>
      <c r="F507" s="217" t="s">
        <v>584</v>
      </c>
      <c r="G507" s="218" t="s">
        <v>158</v>
      </c>
      <c r="H507" s="219">
        <v>1</v>
      </c>
      <c r="I507" s="220"/>
      <c r="J507" s="221">
        <f>ROUND(I507*H507,2)</f>
        <v>0</v>
      </c>
      <c r="K507" s="222"/>
      <c r="L507" s="44"/>
      <c r="M507" s="223" t="s">
        <v>1</v>
      </c>
      <c r="N507" s="224" t="s">
        <v>39</v>
      </c>
      <c r="O507" s="91"/>
      <c r="P507" s="225">
        <f>O507*H507</f>
        <v>0</v>
      </c>
      <c r="Q507" s="225">
        <v>0</v>
      </c>
      <c r="R507" s="225">
        <f>Q507*H507</f>
        <v>0</v>
      </c>
      <c r="S507" s="225">
        <v>0</v>
      </c>
      <c r="T507" s="22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457</v>
      </c>
      <c r="AT507" s="227" t="s">
        <v>145</v>
      </c>
      <c r="AU507" s="227" t="s">
        <v>150</v>
      </c>
      <c r="AY507" s="17" t="s">
        <v>141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150</v>
      </c>
      <c r="BK507" s="228">
        <f>ROUND(I507*H507,2)</f>
        <v>0</v>
      </c>
      <c r="BL507" s="17" t="s">
        <v>457</v>
      </c>
      <c r="BM507" s="227" t="s">
        <v>585</v>
      </c>
    </row>
    <row r="508" s="13" customFormat="1">
      <c r="A508" s="13"/>
      <c r="B508" s="229"/>
      <c r="C508" s="230"/>
      <c r="D508" s="231" t="s">
        <v>152</v>
      </c>
      <c r="E508" s="232" t="s">
        <v>1</v>
      </c>
      <c r="F508" s="233" t="s">
        <v>234</v>
      </c>
      <c r="G508" s="230"/>
      <c r="H508" s="232" t="s">
        <v>1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9" t="s">
        <v>152</v>
      </c>
      <c r="AU508" s="239" t="s">
        <v>150</v>
      </c>
      <c r="AV508" s="13" t="s">
        <v>81</v>
      </c>
      <c r="AW508" s="13" t="s">
        <v>30</v>
      </c>
      <c r="AX508" s="13" t="s">
        <v>73</v>
      </c>
      <c r="AY508" s="239" t="s">
        <v>141</v>
      </c>
    </row>
    <row r="509" s="14" customFormat="1">
      <c r="A509" s="14"/>
      <c r="B509" s="240"/>
      <c r="C509" s="241"/>
      <c r="D509" s="231" t="s">
        <v>152</v>
      </c>
      <c r="E509" s="242" t="s">
        <v>1</v>
      </c>
      <c r="F509" s="243" t="s">
        <v>81</v>
      </c>
      <c r="G509" s="241"/>
      <c r="H509" s="244">
        <v>1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0" t="s">
        <v>152</v>
      </c>
      <c r="AU509" s="250" t="s">
        <v>150</v>
      </c>
      <c r="AV509" s="14" t="s">
        <v>150</v>
      </c>
      <c r="AW509" s="14" t="s">
        <v>30</v>
      </c>
      <c r="AX509" s="14" t="s">
        <v>81</v>
      </c>
      <c r="AY509" s="250" t="s">
        <v>141</v>
      </c>
    </row>
    <row r="510" s="2" customFormat="1" ht="16.5" customHeight="1">
      <c r="A510" s="38"/>
      <c r="B510" s="39"/>
      <c r="C510" s="215" t="s">
        <v>586</v>
      </c>
      <c r="D510" s="215" t="s">
        <v>145</v>
      </c>
      <c r="E510" s="216" t="s">
        <v>587</v>
      </c>
      <c r="F510" s="217" t="s">
        <v>588</v>
      </c>
      <c r="G510" s="218" t="s">
        <v>180</v>
      </c>
      <c r="H510" s="219">
        <v>8</v>
      </c>
      <c r="I510" s="220"/>
      <c r="J510" s="221">
        <f>ROUND(I510*H510,2)</f>
        <v>0</v>
      </c>
      <c r="K510" s="222"/>
      <c r="L510" s="44"/>
      <c r="M510" s="223" t="s">
        <v>1</v>
      </c>
      <c r="N510" s="224" t="s">
        <v>39</v>
      </c>
      <c r="O510" s="91"/>
      <c r="P510" s="225">
        <f>O510*H510</f>
        <v>0</v>
      </c>
      <c r="Q510" s="225">
        <v>0</v>
      </c>
      <c r="R510" s="225">
        <f>Q510*H510</f>
        <v>0</v>
      </c>
      <c r="S510" s="225">
        <v>0.0020999999999999999</v>
      </c>
      <c r="T510" s="226">
        <f>S510*H510</f>
        <v>0.016799999999999999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7" t="s">
        <v>457</v>
      </c>
      <c r="AT510" s="227" t="s">
        <v>145</v>
      </c>
      <c r="AU510" s="227" t="s">
        <v>150</v>
      </c>
      <c r="AY510" s="17" t="s">
        <v>141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17" t="s">
        <v>150</v>
      </c>
      <c r="BK510" s="228">
        <f>ROUND(I510*H510,2)</f>
        <v>0</v>
      </c>
      <c r="BL510" s="17" t="s">
        <v>457</v>
      </c>
      <c r="BM510" s="227" t="s">
        <v>589</v>
      </c>
    </row>
    <row r="511" s="13" customFormat="1">
      <c r="A511" s="13"/>
      <c r="B511" s="229"/>
      <c r="C511" s="230"/>
      <c r="D511" s="231" t="s">
        <v>152</v>
      </c>
      <c r="E511" s="232" t="s">
        <v>1</v>
      </c>
      <c r="F511" s="233" t="s">
        <v>200</v>
      </c>
      <c r="G511" s="230"/>
      <c r="H511" s="232" t="s">
        <v>1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9" t="s">
        <v>152</v>
      </c>
      <c r="AU511" s="239" t="s">
        <v>150</v>
      </c>
      <c r="AV511" s="13" t="s">
        <v>81</v>
      </c>
      <c r="AW511" s="13" t="s">
        <v>30</v>
      </c>
      <c r="AX511" s="13" t="s">
        <v>73</v>
      </c>
      <c r="AY511" s="239" t="s">
        <v>141</v>
      </c>
    </row>
    <row r="512" s="14" customFormat="1">
      <c r="A512" s="14"/>
      <c r="B512" s="240"/>
      <c r="C512" s="241"/>
      <c r="D512" s="231" t="s">
        <v>152</v>
      </c>
      <c r="E512" s="242" t="s">
        <v>1</v>
      </c>
      <c r="F512" s="243" t="s">
        <v>590</v>
      </c>
      <c r="G512" s="241"/>
      <c r="H512" s="244">
        <v>8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152</v>
      </c>
      <c r="AU512" s="250" t="s">
        <v>150</v>
      </c>
      <c r="AV512" s="14" t="s">
        <v>150</v>
      </c>
      <c r="AW512" s="14" t="s">
        <v>30</v>
      </c>
      <c r="AX512" s="14" t="s">
        <v>73</v>
      </c>
      <c r="AY512" s="250" t="s">
        <v>141</v>
      </c>
    </row>
    <row r="513" s="15" customFormat="1">
      <c r="A513" s="15"/>
      <c r="B513" s="251"/>
      <c r="C513" s="252"/>
      <c r="D513" s="231" t="s">
        <v>152</v>
      </c>
      <c r="E513" s="253" t="s">
        <v>1</v>
      </c>
      <c r="F513" s="254" t="s">
        <v>170</v>
      </c>
      <c r="G513" s="252"/>
      <c r="H513" s="255">
        <v>8</v>
      </c>
      <c r="I513" s="256"/>
      <c r="J513" s="252"/>
      <c r="K513" s="252"/>
      <c r="L513" s="257"/>
      <c r="M513" s="258"/>
      <c r="N513" s="259"/>
      <c r="O513" s="259"/>
      <c r="P513" s="259"/>
      <c r="Q513" s="259"/>
      <c r="R513" s="259"/>
      <c r="S513" s="259"/>
      <c r="T513" s="260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1" t="s">
        <v>152</v>
      </c>
      <c r="AU513" s="261" t="s">
        <v>150</v>
      </c>
      <c r="AV513" s="15" t="s">
        <v>149</v>
      </c>
      <c r="AW513" s="15" t="s">
        <v>30</v>
      </c>
      <c r="AX513" s="15" t="s">
        <v>81</v>
      </c>
      <c r="AY513" s="261" t="s">
        <v>141</v>
      </c>
    </row>
    <row r="514" s="2" customFormat="1" ht="16.5" customHeight="1">
      <c r="A514" s="38"/>
      <c r="B514" s="39"/>
      <c r="C514" s="215" t="s">
        <v>591</v>
      </c>
      <c r="D514" s="215" t="s">
        <v>145</v>
      </c>
      <c r="E514" s="216" t="s">
        <v>592</v>
      </c>
      <c r="F514" s="217" t="s">
        <v>593</v>
      </c>
      <c r="G514" s="218" t="s">
        <v>180</v>
      </c>
      <c r="H514" s="219">
        <v>1</v>
      </c>
      <c r="I514" s="220"/>
      <c r="J514" s="221">
        <f>ROUND(I514*H514,2)</f>
        <v>0</v>
      </c>
      <c r="K514" s="222"/>
      <c r="L514" s="44"/>
      <c r="M514" s="223" t="s">
        <v>1</v>
      </c>
      <c r="N514" s="224" t="s">
        <v>39</v>
      </c>
      <c r="O514" s="91"/>
      <c r="P514" s="225">
        <f>O514*H514</f>
        <v>0</v>
      </c>
      <c r="Q514" s="225">
        <v>0</v>
      </c>
      <c r="R514" s="225">
        <f>Q514*H514</f>
        <v>0</v>
      </c>
      <c r="S514" s="225">
        <v>0.00198</v>
      </c>
      <c r="T514" s="226">
        <f>S514*H514</f>
        <v>0.00198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7" t="s">
        <v>457</v>
      </c>
      <c r="AT514" s="227" t="s">
        <v>145</v>
      </c>
      <c r="AU514" s="227" t="s">
        <v>150</v>
      </c>
      <c r="AY514" s="17" t="s">
        <v>141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7" t="s">
        <v>150</v>
      </c>
      <c r="BK514" s="228">
        <f>ROUND(I514*H514,2)</f>
        <v>0</v>
      </c>
      <c r="BL514" s="17" t="s">
        <v>457</v>
      </c>
      <c r="BM514" s="227" t="s">
        <v>594</v>
      </c>
    </row>
    <row r="515" s="13" customFormat="1">
      <c r="A515" s="13"/>
      <c r="B515" s="229"/>
      <c r="C515" s="230"/>
      <c r="D515" s="231" t="s">
        <v>152</v>
      </c>
      <c r="E515" s="232" t="s">
        <v>1</v>
      </c>
      <c r="F515" s="233" t="s">
        <v>234</v>
      </c>
      <c r="G515" s="230"/>
      <c r="H515" s="232" t="s">
        <v>1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9" t="s">
        <v>152</v>
      </c>
      <c r="AU515" s="239" t="s">
        <v>150</v>
      </c>
      <c r="AV515" s="13" t="s">
        <v>81</v>
      </c>
      <c r="AW515" s="13" t="s">
        <v>30</v>
      </c>
      <c r="AX515" s="13" t="s">
        <v>73</v>
      </c>
      <c r="AY515" s="239" t="s">
        <v>141</v>
      </c>
    </row>
    <row r="516" s="14" customFormat="1">
      <c r="A516" s="14"/>
      <c r="B516" s="240"/>
      <c r="C516" s="241"/>
      <c r="D516" s="231" t="s">
        <v>152</v>
      </c>
      <c r="E516" s="242" t="s">
        <v>1</v>
      </c>
      <c r="F516" s="243" t="s">
        <v>81</v>
      </c>
      <c r="G516" s="241"/>
      <c r="H516" s="244">
        <v>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0" t="s">
        <v>152</v>
      </c>
      <c r="AU516" s="250" t="s">
        <v>150</v>
      </c>
      <c r="AV516" s="14" t="s">
        <v>150</v>
      </c>
      <c r="AW516" s="14" t="s">
        <v>30</v>
      </c>
      <c r="AX516" s="14" t="s">
        <v>81</v>
      </c>
      <c r="AY516" s="250" t="s">
        <v>141</v>
      </c>
    </row>
    <row r="517" s="2" customFormat="1" ht="16.5" customHeight="1">
      <c r="A517" s="38"/>
      <c r="B517" s="39"/>
      <c r="C517" s="215" t="s">
        <v>595</v>
      </c>
      <c r="D517" s="215" t="s">
        <v>145</v>
      </c>
      <c r="E517" s="216" t="s">
        <v>596</v>
      </c>
      <c r="F517" s="217" t="s">
        <v>597</v>
      </c>
      <c r="G517" s="218" t="s">
        <v>158</v>
      </c>
      <c r="H517" s="219">
        <v>2</v>
      </c>
      <c r="I517" s="220"/>
      <c r="J517" s="221">
        <f>ROUND(I517*H517,2)</f>
        <v>0</v>
      </c>
      <c r="K517" s="222"/>
      <c r="L517" s="44"/>
      <c r="M517" s="223" t="s">
        <v>1</v>
      </c>
      <c r="N517" s="224" t="s">
        <v>39</v>
      </c>
      <c r="O517" s="91"/>
      <c r="P517" s="225">
        <f>O517*H517</f>
        <v>0</v>
      </c>
      <c r="Q517" s="225">
        <v>0.0017899999999999999</v>
      </c>
      <c r="R517" s="225">
        <f>Q517*H517</f>
        <v>0.0035799999999999998</v>
      </c>
      <c r="S517" s="225">
        <v>0</v>
      </c>
      <c r="T517" s="226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7" t="s">
        <v>457</v>
      </c>
      <c r="AT517" s="227" t="s">
        <v>145</v>
      </c>
      <c r="AU517" s="227" t="s">
        <v>150</v>
      </c>
      <c r="AY517" s="17" t="s">
        <v>141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7" t="s">
        <v>150</v>
      </c>
      <c r="BK517" s="228">
        <f>ROUND(I517*H517,2)</f>
        <v>0</v>
      </c>
      <c r="BL517" s="17" t="s">
        <v>457</v>
      </c>
      <c r="BM517" s="227" t="s">
        <v>598</v>
      </c>
    </row>
    <row r="518" s="14" customFormat="1">
      <c r="A518" s="14"/>
      <c r="B518" s="240"/>
      <c r="C518" s="241"/>
      <c r="D518" s="231" t="s">
        <v>152</v>
      </c>
      <c r="E518" s="242" t="s">
        <v>1</v>
      </c>
      <c r="F518" s="243" t="s">
        <v>599</v>
      </c>
      <c r="G518" s="241"/>
      <c r="H518" s="244">
        <v>2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152</v>
      </c>
      <c r="AU518" s="250" t="s">
        <v>150</v>
      </c>
      <c r="AV518" s="14" t="s">
        <v>150</v>
      </c>
      <c r="AW518" s="14" t="s">
        <v>30</v>
      </c>
      <c r="AX518" s="14" t="s">
        <v>81</v>
      </c>
      <c r="AY518" s="250" t="s">
        <v>141</v>
      </c>
    </row>
    <row r="519" s="2" customFormat="1" ht="16.5" customHeight="1">
      <c r="A519" s="38"/>
      <c r="B519" s="39"/>
      <c r="C519" s="215" t="s">
        <v>600</v>
      </c>
      <c r="D519" s="215" t="s">
        <v>145</v>
      </c>
      <c r="E519" s="216" t="s">
        <v>601</v>
      </c>
      <c r="F519" s="217" t="s">
        <v>602</v>
      </c>
      <c r="G519" s="218" t="s">
        <v>158</v>
      </c>
      <c r="H519" s="219">
        <v>2</v>
      </c>
      <c r="I519" s="220"/>
      <c r="J519" s="221">
        <f>ROUND(I519*H519,2)</f>
        <v>0</v>
      </c>
      <c r="K519" s="222"/>
      <c r="L519" s="44"/>
      <c r="M519" s="223" t="s">
        <v>1</v>
      </c>
      <c r="N519" s="224" t="s">
        <v>39</v>
      </c>
      <c r="O519" s="91"/>
      <c r="P519" s="225">
        <f>O519*H519</f>
        <v>0</v>
      </c>
      <c r="Q519" s="225">
        <v>0.001</v>
      </c>
      <c r="R519" s="225">
        <f>Q519*H519</f>
        <v>0.002</v>
      </c>
      <c r="S519" s="225">
        <v>0</v>
      </c>
      <c r="T519" s="22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7" t="s">
        <v>457</v>
      </c>
      <c r="AT519" s="227" t="s">
        <v>145</v>
      </c>
      <c r="AU519" s="227" t="s">
        <v>150</v>
      </c>
      <c r="AY519" s="17" t="s">
        <v>141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7" t="s">
        <v>150</v>
      </c>
      <c r="BK519" s="228">
        <f>ROUND(I519*H519,2)</f>
        <v>0</v>
      </c>
      <c r="BL519" s="17" t="s">
        <v>457</v>
      </c>
      <c r="BM519" s="227" t="s">
        <v>603</v>
      </c>
    </row>
    <row r="520" s="14" customFormat="1">
      <c r="A520" s="14"/>
      <c r="B520" s="240"/>
      <c r="C520" s="241"/>
      <c r="D520" s="231" t="s">
        <v>152</v>
      </c>
      <c r="E520" s="242" t="s">
        <v>1</v>
      </c>
      <c r="F520" s="243" t="s">
        <v>599</v>
      </c>
      <c r="G520" s="241"/>
      <c r="H520" s="244">
        <v>2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152</v>
      </c>
      <c r="AU520" s="250" t="s">
        <v>150</v>
      </c>
      <c r="AV520" s="14" t="s">
        <v>150</v>
      </c>
      <c r="AW520" s="14" t="s">
        <v>30</v>
      </c>
      <c r="AX520" s="14" t="s">
        <v>81</v>
      </c>
      <c r="AY520" s="250" t="s">
        <v>141</v>
      </c>
    </row>
    <row r="521" s="2" customFormat="1" ht="16.5" customHeight="1">
      <c r="A521" s="38"/>
      <c r="B521" s="39"/>
      <c r="C521" s="215" t="s">
        <v>604</v>
      </c>
      <c r="D521" s="215" t="s">
        <v>145</v>
      </c>
      <c r="E521" s="216" t="s">
        <v>605</v>
      </c>
      <c r="F521" s="217" t="s">
        <v>606</v>
      </c>
      <c r="G521" s="218" t="s">
        <v>180</v>
      </c>
      <c r="H521" s="219">
        <v>2.5</v>
      </c>
      <c r="I521" s="220"/>
      <c r="J521" s="221">
        <f>ROUND(I521*H521,2)</f>
        <v>0</v>
      </c>
      <c r="K521" s="222"/>
      <c r="L521" s="44"/>
      <c r="M521" s="223" t="s">
        <v>1</v>
      </c>
      <c r="N521" s="224" t="s">
        <v>39</v>
      </c>
      <c r="O521" s="91"/>
      <c r="P521" s="225">
        <f>O521*H521</f>
        <v>0</v>
      </c>
      <c r="Q521" s="225">
        <v>0.00040999999999999999</v>
      </c>
      <c r="R521" s="225">
        <f>Q521*H521</f>
        <v>0.0010249999999999999</v>
      </c>
      <c r="S521" s="225">
        <v>0</v>
      </c>
      <c r="T521" s="226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7" t="s">
        <v>457</v>
      </c>
      <c r="AT521" s="227" t="s">
        <v>145</v>
      </c>
      <c r="AU521" s="227" t="s">
        <v>150</v>
      </c>
      <c r="AY521" s="17" t="s">
        <v>141</v>
      </c>
      <c r="BE521" s="228">
        <f>IF(N521="základní",J521,0)</f>
        <v>0</v>
      </c>
      <c r="BF521" s="228">
        <f>IF(N521="snížená",J521,0)</f>
        <v>0</v>
      </c>
      <c r="BG521" s="228">
        <f>IF(N521="zákl. přenesená",J521,0)</f>
        <v>0</v>
      </c>
      <c r="BH521" s="228">
        <f>IF(N521="sníž. přenesená",J521,0)</f>
        <v>0</v>
      </c>
      <c r="BI521" s="228">
        <f>IF(N521="nulová",J521,0)</f>
        <v>0</v>
      </c>
      <c r="BJ521" s="17" t="s">
        <v>150</v>
      </c>
      <c r="BK521" s="228">
        <f>ROUND(I521*H521,2)</f>
        <v>0</v>
      </c>
      <c r="BL521" s="17" t="s">
        <v>457</v>
      </c>
      <c r="BM521" s="227" t="s">
        <v>607</v>
      </c>
    </row>
    <row r="522" s="13" customFormat="1">
      <c r="A522" s="13"/>
      <c r="B522" s="229"/>
      <c r="C522" s="230"/>
      <c r="D522" s="231" t="s">
        <v>152</v>
      </c>
      <c r="E522" s="232" t="s">
        <v>1</v>
      </c>
      <c r="F522" s="233" t="s">
        <v>608</v>
      </c>
      <c r="G522" s="230"/>
      <c r="H522" s="232" t="s">
        <v>1</v>
      </c>
      <c r="I522" s="234"/>
      <c r="J522" s="230"/>
      <c r="K522" s="230"/>
      <c r="L522" s="235"/>
      <c r="M522" s="236"/>
      <c r="N522" s="237"/>
      <c r="O522" s="237"/>
      <c r="P522" s="237"/>
      <c r="Q522" s="237"/>
      <c r="R522" s="237"/>
      <c r="S522" s="237"/>
      <c r="T522" s="23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9" t="s">
        <v>152</v>
      </c>
      <c r="AU522" s="239" t="s">
        <v>150</v>
      </c>
      <c r="AV522" s="13" t="s">
        <v>81</v>
      </c>
      <c r="AW522" s="13" t="s">
        <v>30</v>
      </c>
      <c r="AX522" s="13" t="s">
        <v>73</v>
      </c>
      <c r="AY522" s="239" t="s">
        <v>141</v>
      </c>
    </row>
    <row r="523" s="14" customFormat="1">
      <c r="A523" s="14"/>
      <c r="B523" s="240"/>
      <c r="C523" s="241"/>
      <c r="D523" s="231" t="s">
        <v>152</v>
      </c>
      <c r="E523" s="242" t="s">
        <v>1</v>
      </c>
      <c r="F523" s="243" t="s">
        <v>365</v>
      </c>
      <c r="G523" s="241"/>
      <c r="H523" s="244">
        <v>2.5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0" t="s">
        <v>152</v>
      </c>
      <c r="AU523" s="250" t="s">
        <v>150</v>
      </c>
      <c r="AV523" s="14" t="s">
        <v>150</v>
      </c>
      <c r="AW523" s="14" t="s">
        <v>30</v>
      </c>
      <c r="AX523" s="14" t="s">
        <v>73</v>
      </c>
      <c r="AY523" s="250" t="s">
        <v>141</v>
      </c>
    </row>
    <row r="524" s="15" customFormat="1">
      <c r="A524" s="15"/>
      <c r="B524" s="251"/>
      <c r="C524" s="252"/>
      <c r="D524" s="231" t="s">
        <v>152</v>
      </c>
      <c r="E524" s="253" t="s">
        <v>1</v>
      </c>
      <c r="F524" s="254" t="s">
        <v>170</v>
      </c>
      <c r="G524" s="252"/>
      <c r="H524" s="255">
        <v>2.5</v>
      </c>
      <c r="I524" s="256"/>
      <c r="J524" s="252"/>
      <c r="K524" s="252"/>
      <c r="L524" s="257"/>
      <c r="M524" s="258"/>
      <c r="N524" s="259"/>
      <c r="O524" s="259"/>
      <c r="P524" s="259"/>
      <c r="Q524" s="259"/>
      <c r="R524" s="259"/>
      <c r="S524" s="259"/>
      <c r="T524" s="260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1" t="s">
        <v>152</v>
      </c>
      <c r="AU524" s="261" t="s">
        <v>150</v>
      </c>
      <c r="AV524" s="15" t="s">
        <v>149</v>
      </c>
      <c r="AW524" s="15" t="s">
        <v>30</v>
      </c>
      <c r="AX524" s="15" t="s">
        <v>81</v>
      </c>
      <c r="AY524" s="261" t="s">
        <v>141</v>
      </c>
    </row>
    <row r="525" s="2" customFormat="1" ht="16.5" customHeight="1">
      <c r="A525" s="38"/>
      <c r="B525" s="39"/>
      <c r="C525" s="215" t="s">
        <v>609</v>
      </c>
      <c r="D525" s="215" t="s">
        <v>145</v>
      </c>
      <c r="E525" s="216" t="s">
        <v>610</v>
      </c>
      <c r="F525" s="217" t="s">
        <v>611</v>
      </c>
      <c r="G525" s="218" t="s">
        <v>180</v>
      </c>
      <c r="H525" s="219">
        <v>6.5</v>
      </c>
      <c r="I525" s="220"/>
      <c r="J525" s="221">
        <f>ROUND(I525*H525,2)</f>
        <v>0</v>
      </c>
      <c r="K525" s="222"/>
      <c r="L525" s="44"/>
      <c r="M525" s="223" t="s">
        <v>1</v>
      </c>
      <c r="N525" s="224" t="s">
        <v>39</v>
      </c>
      <c r="O525" s="91"/>
      <c r="P525" s="225">
        <f>O525*H525</f>
        <v>0</v>
      </c>
      <c r="Q525" s="225">
        <v>0.00048000000000000001</v>
      </c>
      <c r="R525" s="225">
        <f>Q525*H525</f>
        <v>0.0031199999999999999</v>
      </c>
      <c r="S525" s="225">
        <v>0</v>
      </c>
      <c r="T525" s="226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7" t="s">
        <v>457</v>
      </c>
      <c r="AT525" s="227" t="s">
        <v>145</v>
      </c>
      <c r="AU525" s="227" t="s">
        <v>150</v>
      </c>
      <c r="AY525" s="17" t="s">
        <v>141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17" t="s">
        <v>150</v>
      </c>
      <c r="BK525" s="228">
        <f>ROUND(I525*H525,2)</f>
        <v>0</v>
      </c>
      <c r="BL525" s="17" t="s">
        <v>457</v>
      </c>
      <c r="BM525" s="227" t="s">
        <v>612</v>
      </c>
    </row>
    <row r="526" s="13" customFormat="1">
      <c r="A526" s="13"/>
      <c r="B526" s="229"/>
      <c r="C526" s="230"/>
      <c r="D526" s="231" t="s">
        <v>152</v>
      </c>
      <c r="E526" s="232" t="s">
        <v>1</v>
      </c>
      <c r="F526" s="233" t="s">
        <v>372</v>
      </c>
      <c r="G526" s="230"/>
      <c r="H526" s="232" t="s">
        <v>1</v>
      </c>
      <c r="I526" s="234"/>
      <c r="J526" s="230"/>
      <c r="K526" s="230"/>
      <c r="L526" s="235"/>
      <c r="M526" s="236"/>
      <c r="N526" s="237"/>
      <c r="O526" s="237"/>
      <c r="P526" s="237"/>
      <c r="Q526" s="237"/>
      <c r="R526" s="237"/>
      <c r="S526" s="237"/>
      <c r="T526" s="23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9" t="s">
        <v>152</v>
      </c>
      <c r="AU526" s="239" t="s">
        <v>150</v>
      </c>
      <c r="AV526" s="13" t="s">
        <v>81</v>
      </c>
      <c r="AW526" s="13" t="s">
        <v>30</v>
      </c>
      <c r="AX526" s="13" t="s">
        <v>73</v>
      </c>
      <c r="AY526" s="239" t="s">
        <v>141</v>
      </c>
    </row>
    <row r="527" s="14" customFormat="1">
      <c r="A527" s="14"/>
      <c r="B527" s="240"/>
      <c r="C527" s="241"/>
      <c r="D527" s="231" t="s">
        <v>152</v>
      </c>
      <c r="E527" s="242" t="s">
        <v>1</v>
      </c>
      <c r="F527" s="243" t="s">
        <v>373</v>
      </c>
      <c r="G527" s="241"/>
      <c r="H527" s="244">
        <v>5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0" t="s">
        <v>152</v>
      </c>
      <c r="AU527" s="250" t="s">
        <v>150</v>
      </c>
      <c r="AV527" s="14" t="s">
        <v>150</v>
      </c>
      <c r="AW527" s="14" t="s">
        <v>30</v>
      </c>
      <c r="AX527" s="14" t="s">
        <v>73</v>
      </c>
      <c r="AY527" s="250" t="s">
        <v>141</v>
      </c>
    </row>
    <row r="528" s="13" customFormat="1">
      <c r="A528" s="13"/>
      <c r="B528" s="229"/>
      <c r="C528" s="230"/>
      <c r="D528" s="231" t="s">
        <v>152</v>
      </c>
      <c r="E528" s="232" t="s">
        <v>1</v>
      </c>
      <c r="F528" s="233" t="s">
        <v>374</v>
      </c>
      <c r="G528" s="230"/>
      <c r="H528" s="232" t="s">
        <v>1</v>
      </c>
      <c r="I528" s="234"/>
      <c r="J528" s="230"/>
      <c r="K528" s="230"/>
      <c r="L528" s="235"/>
      <c r="M528" s="236"/>
      <c r="N528" s="237"/>
      <c r="O528" s="237"/>
      <c r="P528" s="237"/>
      <c r="Q528" s="237"/>
      <c r="R528" s="237"/>
      <c r="S528" s="237"/>
      <c r="T528" s="23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9" t="s">
        <v>152</v>
      </c>
      <c r="AU528" s="239" t="s">
        <v>150</v>
      </c>
      <c r="AV528" s="13" t="s">
        <v>81</v>
      </c>
      <c r="AW528" s="13" t="s">
        <v>30</v>
      </c>
      <c r="AX528" s="13" t="s">
        <v>73</v>
      </c>
      <c r="AY528" s="239" t="s">
        <v>141</v>
      </c>
    </row>
    <row r="529" s="14" customFormat="1">
      <c r="A529" s="14"/>
      <c r="B529" s="240"/>
      <c r="C529" s="241"/>
      <c r="D529" s="231" t="s">
        <v>152</v>
      </c>
      <c r="E529" s="242" t="s">
        <v>1</v>
      </c>
      <c r="F529" s="243" t="s">
        <v>613</v>
      </c>
      <c r="G529" s="241"/>
      <c r="H529" s="244">
        <v>1.5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0" t="s">
        <v>152</v>
      </c>
      <c r="AU529" s="250" t="s">
        <v>150</v>
      </c>
      <c r="AV529" s="14" t="s">
        <v>150</v>
      </c>
      <c r="AW529" s="14" t="s">
        <v>30</v>
      </c>
      <c r="AX529" s="14" t="s">
        <v>73</v>
      </c>
      <c r="AY529" s="250" t="s">
        <v>141</v>
      </c>
    </row>
    <row r="530" s="15" customFormat="1">
      <c r="A530" s="15"/>
      <c r="B530" s="251"/>
      <c r="C530" s="252"/>
      <c r="D530" s="231" t="s">
        <v>152</v>
      </c>
      <c r="E530" s="253" t="s">
        <v>1</v>
      </c>
      <c r="F530" s="254" t="s">
        <v>170</v>
      </c>
      <c r="G530" s="252"/>
      <c r="H530" s="255">
        <v>6.5</v>
      </c>
      <c r="I530" s="256"/>
      <c r="J530" s="252"/>
      <c r="K530" s="252"/>
      <c r="L530" s="257"/>
      <c r="M530" s="258"/>
      <c r="N530" s="259"/>
      <c r="O530" s="259"/>
      <c r="P530" s="259"/>
      <c r="Q530" s="259"/>
      <c r="R530" s="259"/>
      <c r="S530" s="259"/>
      <c r="T530" s="260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1" t="s">
        <v>152</v>
      </c>
      <c r="AU530" s="261" t="s">
        <v>150</v>
      </c>
      <c r="AV530" s="15" t="s">
        <v>149</v>
      </c>
      <c r="AW530" s="15" t="s">
        <v>30</v>
      </c>
      <c r="AX530" s="15" t="s">
        <v>81</v>
      </c>
      <c r="AY530" s="261" t="s">
        <v>141</v>
      </c>
    </row>
    <row r="531" s="2" customFormat="1" ht="16.5" customHeight="1">
      <c r="A531" s="38"/>
      <c r="B531" s="39"/>
      <c r="C531" s="215" t="s">
        <v>614</v>
      </c>
      <c r="D531" s="215" t="s">
        <v>145</v>
      </c>
      <c r="E531" s="216" t="s">
        <v>615</v>
      </c>
      <c r="F531" s="217" t="s">
        <v>616</v>
      </c>
      <c r="G531" s="218" t="s">
        <v>180</v>
      </c>
      <c r="H531" s="219">
        <v>4.5</v>
      </c>
      <c r="I531" s="220"/>
      <c r="J531" s="221">
        <f>ROUND(I531*H531,2)</f>
        <v>0</v>
      </c>
      <c r="K531" s="222"/>
      <c r="L531" s="44"/>
      <c r="M531" s="223" t="s">
        <v>1</v>
      </c>
      <c r="N531" s="224" t="s">
        <v>39</v>
      </c>
      <c r="O531" s="91"/>
      <c r="P531" s="225">
        <f>O531*H531</f>
        <v>0</v>
      </c>
      <c r="Q531" s="225">
        <v>0.00071000000000000002</v>
      </c>
      <c r="R531" s="225">
        <f>Q531*H531</f>
        <v>0.0031949999999999999</v>
      </c>
      <c r="S531" s="225">
        <v>0</v>
      </c>
      <c r="T531" s="226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7" t="s">
        <v>457</v>
      </c>
      <c r="AT531" s="227" t="s">
        <v>145</v>
      </c>
      <c r="AU531" s="227" t="s">
        <v>150</v>
      </c>
      <c r="AY531" s="17" t="s">
        <v>141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17" t="s">
        <v>150</v>
      </c>
      <c r="BK531" s="228">
        <f>ROUND(I531*H531,2)</f>
        <v>0</v>
      </c>
      <c r="BL531" s="17" t="s">
        <v>457</v>
      </c>
      <c r="BM531" s="227" t="s">
        <v>617</v>
      </c>
    </row>
    <row r="532" s="13" customFormat="1">
      <c r="A532" s="13"/>
      <c r="B532" s="229"/>
      <c r="C532" s="230"/>
      <c r="D532" s="231" t="s">
        <v>152</v>
      </c>
      <c r="E532" s="232" t="s">
        <v>1</v>
      </c>
      <c r="F532" s="233" t="s">
        <v>379</v>
      </c>
      <c r="G532" s="230"/>
      <c r="H532" s="232" t="s">
        <v>1</v>
      </c>
      <c r="I532" s="234"/>
      <c r="J532" s="230"/>
      <c r="K532" s="230"/>
      <c r="L532" s="235"/>
      <c r="M532" s="236"/>
      <c r="N532" s="237"/>
      <c r="O532" s="237"/>
      <c r="P532" s="237"/>
      <c r="Q532" s="237"/>
      <c r="R532" s="237"/>
      <c r="S532" s="237"/>
      <c r="T532" s="23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9" t="s">
        <v>152</v>
      </c>
      <c r="AU532" s="239" t="s">
        <v>150</v>
      </c>
      <c r="AV532" s="13" t="s">
        <v>81</v>
      </c>
      <c r="AW532" s="13" t="s">
        <v>30</v>
      </c>
      <c r="AX532" s="13" t="s">
        <v>73</v>
      </c>
      <c r="AY532" s="239" t="s">
        <v>141</v>
      </c>
    </row>
    <row r="533" s="14" customFormat="1">
      <c r="A533" s="14"/>
      <c r="B533" s="240"/>
      <c r="C533" s="241"/>
      <c r="D533" s="231" t="s">
        <v>152</v>
      </c>
      <c r="E533" s="242" t="s">
        <v>1</v>
      </c>
      <c r="F533" s="243" t="s">
        <v>142</v>
      </c>
      <c r="G533" s="241"/>
      <c r="H533" s="244">
        <v>3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152</v>
      </c>
      <c r="AU533" s="250" t="s">
        <v>150</v>
      </c>
      <c r="AV533" s="14" t="s">
        <v>150</v>
      </c>
      <c r="AW533" s="14" t="s">
        <v>30</v>
      </c>
      <c r="AX533" s="14" t="s">
        <v>73</v>
      </c>
      <c r="AY533" s="250" t="s">
        <v>141</v>
      </c>
    </row>
    <row r="534" s="13" customFormat="1">
      <c r="A534" s="13"/>
      <c r="B534" s="229"/>
      <c r="C534" s="230"/>
      <c r="D534" s="231" t="s">
        <v>152</v>
      </c>
      <c r="E534" s="232" t="s">
        <v>1</v>
      </c>
      <c r="F534" s="233" t="s">
        <v>618</v>
      </c>
      <c r="G534" s="230"/>
      <c r="H534" s="232" t="s">
        <v>1</v>
      </c>
      <c r="I534" s="234"/>
      <c r="J534" s="230"/>
      <c r="K534" s="230"/>
      <c r="L534" s="235"/>
      <c r="M534" s="236"/>
      <c r="N534" s="237"/>
      <c r="O534" s="237"/>
      <c r="P534" s="237"/>
      <c r="Q534" s="237"/>
      <c r="R534" s="237"/>
      <c r="S534" s="237"/>
      <c r="T534" s="23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9" t="s">
        <v>152</v>
      </c>
      <c r="AU534" s="239" t="s">
        <v>150</v>
      </c>
      <c r="AV534" s="13" t="s">
        <v>81</v>
      </c>
      <c r="AW534" s="13" t="s">
        <v>30</v>
      </c>
      <c r="AX534" s="13" t="s">
        <v>73</v>
      </c>
      <c r="AY534" s="239" t="s">
        <v>141</v>
      </c>
    </row>
    <row r="535" s="14" customFormat="1">
      <c r="A535" s="14"/>
      <c r="B535" s="240"/>
      <c r="C535" s="241"/>
      <c r="D535" s="231" t="s">
        <v>152</v>
      </c>
      <c r="E535" s="242" t="s">
        <v>1</v>
      </c>
      <c r="F535" s="243" t="s">
        <v>613</v>
      </c>
      <c r="G535" s="241"/>
      <c r="H535" s="244">
        <v>1.5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0" t="s">
        <v>152</v>
      </c>
      <c r="AU535" s="250" t="s">
        <v>150</v>
      </c>
      <c r="AV535" s="14" t="s">
        <v>150</v>
      </c>
      <c r="AW535" s="14" t="s">
        <v>30</v>
      </c>
      <c r="AX535" s="14" t="s">
        <v>73</v>
      </c>
      <c r="AY535" s="250" t="s">
        <v>141</v>
      </c>
    </row>
    <row r="536" s="15" customFormat="1">
      <c r="A536" s="15"/>
      <c r="B536" s="251"/>
      <c r="C536" s="252"/>
      <c r="D536" s="231" t="s">
        <v>152</v>
      </c>
      <c r="E536" s="253" t="s">
        <v>1</v>
      </c>
      <c r="F536" s="254" t="s">
        <v>170</v>
      </c>
      <c r="G536" s="252"/>
      <c r="H536" s="255">
        <v>4.5</v>
      </c>
      <c r="I536" s="256"/>
      <c r="J536" s="252"/>
      <c r="K536" s="252"/>
      <c r="L536" s="257"/>
      <c r="M536" s="258"/>
      <c r="N536" s="259"/>
      <c r="O536" s="259"/>
      <c r="P536" s="259"/>
      <c r="Q536" s="259"/>
      <c r="R536" s="259"/>
      <c r="S536" s="259"/>
      <c r="T536" s="260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1" t="s">
        <v>152</v>
      </c>
      <c r="AU536" s="261" t="s">
        <v>150</v>
      </c>
      <c r="AV536" s="15" t="s">
        <v>149</v>
      </c>
      <c r="AW536" s="15" t="s">
        <v>30</v>
      </c>
      <c r="AX536" s="15" t="s">
        <v>81</v>
      </c>
      <c r="AY536" s="261" t="s">
        <v>141</v>
      </c>
    </row>
    <row r="537" s="2" customFormat="1" ht="16.5" customHeight="1">
      <c r="A537" s="38"/>
      <c r="B537" s="39"/>
      <c r="C537" s="215" t="s">
        <v>619</v>
      </c>
      <c r="D537" s="215" t="s">
        <v>145</v>
      </c>
      <c r="E537" s="216" t="s">
        <v>620</v>
      </c>
      <c r="F537" s="217" t="s">
        <v>621</v>
      </c>
      <c r="G537" s="218" t="s">
        <v>180</v>
      </c>
      <c r="H537" s="219">
        <v>1</v>
      </c>
      <c r="I537" s="220"/>
      <c r="J537" s="221">
        <f>ROUND(I537*H537,2)</f>
        <v>0</v>
      </c>
      <c r="K537" s="222"/>
      <c r="L537" s="44"/>
      <c r="M537" s="223" t="s">
        <v>1</v>
      </c>
      <c r="N537" s="224" t="s">
        <v>39</v>
      </c>
      <c r="O537" s="91"/>
      <c r="P537" s="225">
        <f>O537*H537</f>
        <v>0</v>
      </c>
      <c r="Q537" s="225">
        <v>0.0022399999999999998</v>
      </c>
      <c r="R537" s="225">
        <f>Q537*H537</f>
        <v>0.0022399999999999998</v>
      </c>
      <c r="S537" s="225">
        <v>0</v>
      </c>
      <c r="T537" s="22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7" t="s">
        <v>457</v>
      </c>
      <c r="AT537" s="227" t="s">
        <v>145</v>
      </c>
      <c r="AU537" s="227" t="s">
        <v>150</v>
      </c>
      <c r="AY537" s="17" t="s">
        <v>141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7" t="s">
        <v>150</v>
      </c>
      <c r="BK537" s="228">
        <f>ROUND(I537*H537,2)</f>
        <v>0</v>
      </c>
      <c r="BL537" s="17" t="s">
        <v>457</v>
      </c>
      <c r="BM537" s="227" t="s">
        <v>622</v>
      </c>
    </row>
    <row r="538" s="13" customFormat="1">
      <c r="A538" s="13"/>
      <c r="B538" s="229"/>
      <c r="C538" s="230"/>
      <c r="D538" s="231" t="s">
        <v>152</v>
      </c>
      <c r="E538" s="232" t="s">
        <v>1</v>
      </c>
      <c r="F538" s="233" t="s">
        <v>234</v>
      </c>
      <c r="G538" s="230"/>
      <c r="H538" s="232" t="s">
        <v>1</v>
      </c>
      <c r="I538" s="234"/>
      <c r="J538" s="230"/>
      <c r="K538" s="230"/>
      <c r="L538" s="235"/>
      <c r="M538" s="236"/>
      <c r="N538" s="237"/>
      <c r="O538" s="237"/>
      <c r="P538" s="237"/>
      <c r="Q538" s="237"/>
      <c r="R538" s="237"/>
      <c r="S538" s="237"/>
      <c r="T538" s="23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9" t="s">
        <v>152</v>
      </c>
      <c r="AU538" s="239" t="s">
        <v>150</v>
      </c>
      <c r="AV538" s="13" t="s">
        <v>81</v>
      </c>
      <c r="AW538" s="13" t="s">
        <v>30</v>
      </c>
      <c r="AX538" s="13" t="s">
        <v>73</v>
      </c>
      <c r="AY538" s="239" t="s">
        <v>141</v>
      </c>
    </row>
    <row r="539" s="14" customFormat="1">
      <c r="A539" s="14"/>
      <c r="B539" s="240"/>
      <c r="C539" s="241"/>
      <c r="D539" s="231" t="s">
        <v>152</v>
      </c>
      <c r="E539" s="242" t="s">
        <v>1</v>
      </c>
      <c r="F539" s="243" t="s">
        <v>81</v>
      </c>
      <c r="G539" s="241"/>
      <c r="H539" s="244">
        <v>1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0" t="s">
        <v>152</v>
      </c>
      <c r="AU539" s="250" t="s">
        <v>150</v>
      </c>
      <c r="AV539" s="14" t="s">
        <v>150</v>
      </c>
      <c r="AW539" s="14" t="s">
        <v>30</v>
      </c>
      <c r="AX539" s="14" t="s">
        <v>81</v>
      </c>
      <c r="AY539" s="250" t="s">
        <v>141</v>
      </c>
    </row>
    <row r="540" s="2" customFormat="1" ht="16.5" customHeight="1">
      <c r="A540" s="38"/>
      <c r="B540" s="39"/>
      <c r="C540" s="215" t="s">
        <v>623</v>
      </c>
      <c r="D540" s="215" t="s">
        <v>145</v>
      </c>
      <c r="E540" s="216" t="s">
        <v>624</v>
      </c>
      <c r="F540" s="217" t="s">
        <v>625</v>
      </c>
      <c r="G540" s="218" t="s">
        <v>158</v>
      </c>
      <c r="H540" s="219">
        <v>1</v>
      </c>
      <c r="I540" s="220"/>
      <c r="J540" s="221">
        <f>ROUND(I540*H540,2)</f>
        <v>0</v>
      </c>
      <c r="K540" s="222"/>
      <c r="L540" s="44"/>
      <c r="M540" s="223" t="s">
        <v>1</v>
      </c>
      <c r="N540" s="224" t="s">
        <v>39</v>
      </c>
      <c r="O540" s="91"/>
      <c r="P540" s="225">
        <f>O540*H540</f>
        <v>0</v>
      </c>
      <c r="Q540" s="225">
        <v>0</v>
      </c>
      <c r="R540" s="225">
        <f>Q540*H540</f>
        <v>0</v>
      </c>
      <c r="S540" s="225">
        <v>0</v>
      </c>
      <c r="T540" s="226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7" t="s">
        <v>457</v>
      </c>
      <c r="AT540" s="227" t="s">
        <v>145</v>
      </c>
      <c r="AU540" s="227" t="s">
        <v>150</v>
      </c>
      <c r="AY540" s="17" t="s">
        <v>141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150</v>
      </c>
      <c r="BK540" s="228">
        <f>ROUND(I540*H540,2)</f>
        <v>0</v>
      </c>
      <c r="BL540" s="17" t="s">
        <v>457</v>
      </c>
      <c r="BM540" s="227" t="s">
        <v>626</v>
      </c>
    </row>
    <row r="541" s="13" customFormat="1">
      <c r="A541" s="13"/>
      <c r="B541" s="229"/>
      <c r="C541" s="230"/>
      <c r="D541" s="231" t="s">
        <v>152</v>
      </c>
      <c r="E541" s="232" t="s">
        <v>1</v>
      </c>
      <c r="F541" s="233" t="s">
        <v>608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152</v>
      </c>
      <c r="AU541" s="239" t="s">
        <v>150</v>
      </c>
      <c r="AV541" s="13" t="s">
        <v>81</v>
      </c>
      <c r="AW541" s="13" t="s">
        <v>30</v>
      </c>
      <c r="AX541" s="13" t="s">
        <v>73</v>
      </c>
      <c r="AY541" s="239" t="s">
        <v>141</v>
      </c>
    </row>
    <row r="542" s="14" customFormat="1">
      <c r="A542" s="14"/>
      <c r="B542" s="240"/>
      <c r="C542" s="241"/>
      <c r="D542" s="231" t="s">
        <v>152</v>
      </c>
      <c r="E542" s="242" t="s">
        <v>1</v>
      </c>
      <c r="F542" s="243" t="s">
        <v>81</v>
      </c>
      <c r="G542" s="241"/>
      <c r="H542" s="244">
        <v>1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152</v>
      </c>
      <c r="AU542" s="250" t="s">
        <v>150</v>
      </c>
      <c r="AV542" s="14" t="s">
        <v>150</v>
      </c>
      <c r="AW542" s="14" t="s">
        <v>30</v>
      </c>
      <c r="AX542" s="14" t="s">
        <v>73</v>
      </c>
      <c r="AY542" s="250" t="s">
        <v>141</v>
      </c>
    </row>
    <row r="543" s="15" customFormat="1">
      <c r="A543" s="15"/>
      <c r="B543" s="251"/>
      <c r="C543" s="252"/>
      <c r="D543" s="231" t="s">
        <v>152</v>
      </c>
      <c r="E543" s="253" t="s">
        <v>1</v>
      </c>
      <c r="F543" s="254" t="s">
        <v>170</v>
      </c>
      <c r="G543" s="252"/>
      <c r="H543" s="255">
        <v>1</v>
      </c>
      <c r="I543" s="256"/>
      <c r="J543" s="252"/>
      <c r="K543" s="252"/>
      <c r="L543" s="257"/>
      <c r="M543" s="258"/>
      <c r="N543" s="259"/>
      <c r="O543" s="259"/>
      <c r="P543" s="259"/>
      <c r="Q543" s="259"/>
      <c r="R543" s="259"/>
      <c r="S543" s="259"/>
      <c r="T543" s="260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1" t="s">
        <v>152</v>
      </c>
      <c r="AU543" s="261" t="s">
        <v>150</v>
      </c>
      <c r="AV543" s="15" t="s">
        <v>149</v>
      </c>
      <c r="AW543" s="15" t="s">
        <v>30</v>
      </c>
      <c r="AX543" s="15" t="s">
        <v>81</v>
      </c>
      <c r="AY543" s="261" t="s">
        <v>141</v>
      </c>
    </row>
    <row r="544" s="2" customFormat="1" ht="16.5" customHeight="1">
      <c r="A544" s="38"/>
      <c r="B544" s="39"/>
      <c r="C544" s="215" t="s">
        <v>627</v>
      </c>
      <c r="D544" s="215" t="s">
        <v>145</v>
      </c>
      <c r="E544" s="216" t="s">
        <v>628</v>
      </c>
      <c r="F544" s="217" t="s">
        <v>629</v>
      </c>
      <c r="G544" s="218" t="s">
        <v>158</v>
      </c>
      <c r="H544" s="219">
        <v>3</v>
      </c>
      <c r="I544" s="220"/>
      <c r="J544" s="221">
        <f>ROUND(I544*H544,2)</f>
        <v>0</v>
      </c>
      <c r="K544" s="222"/>
      <c r="L544" s="44"/>
      <c r="M544" s="223" t="s">
        <v>1</v>
      </c>
      <c r="N544" s="224" t="s">
        <v>39</v>
      </c>
      <c r="O544" s="91"/>
      <c r="P544" s="225">
        <f>O544*H544</f>
        <v>0</v>
      </c>
      <c r="Q544" s="225">
        <v>0</v>
      </c>
      <c r="R544" s="225">
        <f>Q544*H544</f>
        <v>0</v>
      </c>
      <c r="S544" s="225">
        <v>0</v>
      </c>
      <c r="T544" s="22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7" t="s">
        <v>457</v>
      </c>
      <c r="AT544" s="227" t="s">
        <v>145</v>
      </c>
      <c r="AU544" s="227" t="s">
        <v>150</v>
      </c>
      <c r="AY544" s="17" t="s">
        <v>141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7" t="s">
        <v>150</v>
      </c>
      <c r="BK544" s="228">
        <f>ROUND(I544*H544,2)</f>
        <v>0</v>
      </c>
      <c r="BL544" s="17" t="s">
        <v>457</v>
      </c>
      <c r="BM544" s="227" t="s">
        <v>630</v>
      </c>
    </row>
    <row r="545" s="13" customFormat="1">
      <c r="A545" s="13"/>
      <c r="B545" s="229"/>
      <c r="C545" s="230"/>
      <c r="D545" s="231" t="s">
        <v>152</v>
      </c>
      <c r="E545" s="232" t="s">
        <v>1</v>
      </c>
      <c r="F545" s="233" t="s">
        <v>631</v>
      </c>
      <c r="G545" s="230"/>
      <c r="H545" s="232" t="s">
        <v>1</v>
      </c>
      <c r="I545" s="234"/>
      <c r="J545" s="230"/>
      <c r="K545" s="230"/>
      <c r="L545" s="235"/>
      <c r="M545" s="236"/>
      <c r="N545" s="237"/>
      <c r="O545" s="237"/>
      <c r="P545" s="237"/>
      <c r="Q545" s="237"/>
      <c r="R545" s="237"/>
      <c r="S545" s="237"/>
      <c r="T545" s="23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9" t="s">
        <v>152</v>
      </c>
      <c r="AU545" s="239" t="s">
        <v>150</v>
      </c>
      <c r="AV545" s="13" t="s">
        <v>81</v>
      </c>
      <c r="AW545" s="13" t="s">
        <v>30</v>
      </c>
      <c r="AX545" s="13" t="s">
        <v>73</v>
      </c>
      <c r="AY545" s="239" t="s">
        <v>141</v>
      </c>
    </row>
    <row r="546" s="14" customFormat="1">
      <c r="A546" s="14"/>
      <c r="B546" s="240"/>
      <c r="C546" s="241"/>
      <c r="D546" s="231" t="s">
        <v>152</v>
      </c>
      <c r="E546" s="242" t="s">
        <v>1</v>
      </c>
      <c r="F546" s="243" t="s">
        <v>632</v>
      </c>
      <c r="G546" s="241"/>
      <c r="H546" s="244">
        <v>3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0" t="s">
        <v>152</v>
      </c>
      <c r="AU546" s="250" t="s">
        <v>150</v>
      </c>
      <c r="AV546" s="14" t="s">
        <v>150</v>
      </c>
      <c r="AW546" s="14" t="s">
        <v>30</v>
      </c>
      <c r="AX546" s="14" t="s">
        <v>73</v>
      </c>
      <c r="AY546" s="250" t="s">
        <v>141</v>
      </c>
    </row>
    <row r="547" s="15" customFormat="1">
      <c r="A547" s="15"/>
      <c r="B547" s="251"/>
      <c r="C547" s="252"/>
      <c r="D547" s="231" t="s">
        <v>152</v>
      </c>
      <c r="E547" s="253" t="s">
        <v>1</v>
      </c>
      <c r="F547" s="254" t="s">
        <v>170</v>
      </c>
      <c r="G547" s="252"/>
      <c r="H547" s="255">
        <v>3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1" t="s">
        <v>152</v>
      </c>
      <c r="AU547" s="261" t="s">
        <v>150</v>
      </c>
      <c r="AV547" s="15" t="s">
        <v>149</v>
      </c>
      <c r="AW547" s="15" t="s">
        <v>30</v>
      </c>
      <c r="AX547" s="15" t="s">
        <v>81</v>
      </c>
      <c r="AY547" s="261" t="s">
        <v>141</v>
      </c>
    </row>
    <row r="548" s="2" customFormat="1" ht="16.5" customHeight="1">
      <c r="A548" s="38"/>
      <c r="B548" s="39"/>
      <c r="C548" s="215" t="s">
        <v>633</v>
      </c>
      <c r="D548" s="215" t="s">
        <v>145</v>
      </c>
      <c r="E548" s="216" t="s">
        <v>634</v>
      </c>
      <c r="F548" s="217" t="s">
        <v>635</v>
      </c>
      <c r="G548" s="218" t="s">
        <v>158</v>
      </c>
      <c r="H548" s="219">
        <v>2</v>
      </c>
      <c r="I548" s="220"/>
      <c r="J548" s="221">
        <f>ROUND(I548*H548,2)</f>
        <v>0</v>
      </c>
      <c r="K548" s="222"/>
      <c r="L548" s="44"/>
      <c r="M548" s="223" t="s">
        <v>1</v>
      </c>
      <c r="N548" s="224" t="s">
        <v>39</v>
      </c>
      <c r="O548" s="91"/>
      <c r="P548" s="225">
        <f>O548*H548</f>
        <v>0</v>
      </c>
      <c r="Q548" s="225">
        <v>0</v>
      </c>
      <c r="R548" s="225">
        <f>Q548*H548</f>
        <v>0</v>
      </c>
      <c r="S548" s="225">
        <v>0</v>
      </c>
      <c r="T548" s="226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7" t="s">
        <v>457</v>
      </c>
      <c r="AT548" s="227" t="s">
        <v>145</v>
      </c>
      <c r="AU548" s="227" t="s">
        <v>150</v>
      </c>
      <c r="AY548" s="17" t="s">
        <v>141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17" t="s">
        <v>150</v>
      </c>
      <c r="BK548" s="228">
        <f>ROUND(I548*H548,2)</f>
        <v>0</v>
      </c>
      <c r="BL548" s="17" t="s">
        <v>457</v>
      </c>
      <c r="BM548" s="227" t="s">
        <v>636</v>
      </c>
    </row>
    <row r="549" s="13" customFormat="1">
      <c r="A549" s="13"/>
      <c r="B549" s="229"/>
      <c r="C549" s="230"/>
      <c r="D549" s="231" t="s">
        <v>152</v>
      </c>
      <c r="E549" s="232" t="s">
        <v>1</v>
      </c>
      <c r="F549" s="233" t="s">
        <v>379</v>
      </c>
      <c r="G549" s="230"/>
      <c r="H549" s="232" t="s">
        <v>1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9" t="s">
        <v>152</v>
      </c>
      <c r="AU549" s="239" t="s">
        <v>150</v>
      </c>
      <c r="AV549" s="13" t="s">
        <v>81</v>
      </c>
      <c r="AW549" s="13" t="s">
        <v>30</v>
      </c>
      <c r="AX549" s="13" t="s">
        <v>73</v>
      </c>
      <c r="AY549" s="239" t="s">
        <v>141</v>
      </c>
    </row>
    <row r="550" s="14" customFormat="1">
      <c r="A550" s="14"/>
      <c r="B550" s="240"/>
      <c r="C550" s="241"/>
      <c r="D550" s="231" t="s">
        <v>152</v>
      </c>
      <c r="E550" s="242" t="s">
        <v>1</v>
      </c>
      <c r="F550" s="243" t="s">
        <v>81</v>
      </c>
      <c r="G550" s="241"/>
      <c r="H550" s="244">
        <v>1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152</v>
      </c>
      <c r="AU550" s="250" t="s">
        <v>150</v>
      </c>
      <c r="AV550" s="14" t="s">
        <v>150</v>
      </c>
      <c r="AW550" s="14" t="s">
        <v>30</v>
      </c>
      <c r="AX550" s="14" t="s">
        <v>73</v>
      </c>
      <c r="AY550" s="250" t="s">
        <v>141</v>
      </c>
    </row>
    <row r="551" s="13" customFormat="1">
      <c r="A551" s="13"/>
      <c r="B551" s="229"/>
      <c r="C551" s="230"/>
      <c r="D551" s="231" t="s">
        <v>152</v>
      </c>
      <c r="E551" s="232" t="s">
        <v>1</v>
      </c>
      <c r="F551" s="233" t="s">
        <v>581</v>
      </c>
      <c r="G551" s="230"/>
      <c r="H551" s="232" t="s">
        <v>1</v>
      </c>
      <c r="I551" s="234"/>
      <c r="J551" s="230"/>
      <c r="K551" s="230"/>
      <c r="L551" s="235"/>
      <c r="M551" s="236"/>
      <c r="N551" s="237"/>
      <c r="O551" s="237"/>
      <c r="P551" s="237"/>
      <c r="Q551" s="237"/>
      <c r="R551" s="237"/>
      <c r="S551" s="237"/>
      <c r="T551" s="23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9" t="s">
        <v>152</v>
      </c>
      <c r="AU551" s="239" t="s">
        <v>150</v>
      </c>
      <c r="AV551" s="13" t="s">
        <v>81</v>
      </c>
      <c r="AW551" s="13" t="s">
        <v>30</v>
      </c>
      <c r="AX551" s="13" t="s">
        <v>73</v>
      </c>
      <c r="AY551" s="239" t="s">
        <v>141</v>
      </c>
    </row>
    <row r="552" s="14" customFormat="1">
      <c r="A552" s="14"/>
      <c r="B552" s="240"/>
      <c r="C552" s="241"/>
      <c r="D552" s="231" t="s">
        <v>152</v>
      </c>
      <c r="E552" s="242" t="s">
        <v>1</v>
      </c>
      <c r="F552" s="243" t="s">
        <v>81</v>
      </c>
      <c r="G552" s="241"/>
      <c r="H552" s="244">
        <v>1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0" t="s">
        <v>152</v>
      </c>
      <c r="AU552" s="250" t="s">
        <v>150</v>
      </c>
      <c r="AV552" s="14" t="s">
        <v>150</v>
      </c>
      <c r="AW552" s="14" t="s">
        <v>30</v>
      </c>
      <c r="AX552" s="14" t="s">
        <v>73</v>
      </c>
      <c r="AY552" s="250" t="s">
        <v>141</v>
      </c>
    </row>
    <row r="553" s="15" customFormat="1">
      <c r="A553" s="15"/>
      <c r="B553" s="251"/>
      <c r="C553" s="252"/>
      <c r="D553" s="231" t="s">
        <v>152</v>
      </c>
      <c r="E553" s="253" t="s">
        <v>1</v>
      </c>
      <c r="F553" s="254" t="s">
        <v>170</v>
      </c>
      <c r="G553" s="252"/>
      <c r="H553" s="255">
        <v>2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1" t="s">
        <v>152</v>
      </c>
      <c r="AU553" s="261" t="s">
        <v>150</v>
      </c>
      <c r="AV553" s="15" t="s">
        <v>149</v>
      </c>
      <c r="AW553" s="15" t="s">
        <v>30</v>
      </c>
      <c r="AX553" s="15" t="s">
        <v>81</v>
      </c>
      <c r="AY553" s="261" t="s">
        <v>141</v>
      </c>
    </row>
    <row r="554" s="2" customFormat="1" ht="21.75" customHeight="1">
      <c r="A554" s="38"/>
      <c r="B554" s="39"/>
      <c r="C554" s="215" t="s">
        <v>637</v>
      </c>
      <c r="D554" s="215" t="s">
        <v>145</v>
      </c>
      <c r="E554" s="216" t="s">
        <v>638</v>
      </c>
      <c r="F554" s="217" t="s">
        <v>639</v>
      </c>
      <c r="G554" s="218" t="s">
        <v>158</v>
      </c>
      <c r="H554" s="219">
        <v>1</v>
      </c>
      <c r="I554" s="220"/>
      <c r="J554" s="221">
        <f>ROUND(I554*H554,2)</f>
        <v>0</v>
      </c>
      <c r="K554" s="222"/>
      <c r="L554" s="44"/>
      <c r="M554" s="223" t="s">
        <v>1</v>
      </c>
      <c r="N554" s="224" t="s">
        <v>39</v>
      </c>
      <c r="O554" s="91"/>
      <c r="P554" s="225">
        <f>O554*H554</f>
        <v>0</v>
      </c>
      <c r="Q554" s="225">
        <v>0</v>
      </c>
      <c r="R554" s="225">
        <f>Q554*H554</f>
        <v>0</v>
      </c>
      <c r="S554" s="225">
        <v>0</v>
      </c>
      <c r="T554" s="226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7" t="s">
        <v>457</v>
      </c>
      <c r="AT554" s="227" t="s">
        <v>145</v>
      </c>
      <c r="AU554" s="227" t="s">
        <v>150</v>
      </c>
      <c r="AY554" s="17" t="s">
        <v>141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150</v>
      </c>
      <c r="BK554" s="228">
        <f>ROUND(I554*H554,2)</f>
        <v>0</v>
      </c>
      <c r="BL554" s="17" t="s">
        <v>457</v>
      </c>
      <c r="BM554" s="227" t="s">
        <v>640</v>
      </c>
    </row>
    <row r="555" s="13" customFormat="1">
      <c r="A555" s="13"/>
      <c r="B555" s="229"/>
      <c r="C555" s="230"/>
      <c r="D555" s="231" t="s">
        <v>152</v>
      </c>
      <c r="E555" s="232" t="s">
        <v>1</v>
      </c>
      <c r="F555" s="233" t="s">
        <v>234</v>
      </c>
      <c r="G555" s="230"/>
      <c r="H555" s="232" t="s">
        <v>1</v>
      </c>
      <c r="I555" s="234"/>
      <c r="J555" s="230"/>
      <c r="K555" s="230"/>
      <c r="L555" s="235"/>
      <c r="M555" s="236"/>
      <c r="N555" s="237"/>
      <c r="O555" s="237"/>
      <c r="P555" s="237"/>
      <c r="Q555" s="237"/>
      <c r="R555" s="237"/>
      <c r="S555" s="237"/>
      <c r="T555" s="23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9" t="s">
        <v>152</v>
      </c>
      <c r="AU555" s="239" t="s">
        <v>150</v>
      </c>
      <c r="AV555" s="13" t="s">
        <v>81</v>
      </c>
      <c r="AW555" s="13" t="s">
        <v>30</v>
      </c>
      <c r="AX555" s="13" t="s">
        <v>73</v>
      </c>
      <c r="AY555" s="239" t="s">
        <v>141</v>
      </c>
    </row>
    <row r="556" s="14" customFormat="1">
      <c r="A556" s="14"/>
      <c r="B556" s="240"/>
      <c r="C556" s="241"/>
      <c r="D556" s="231" t="s">
        <v>152</v>
      </c>
      <c r="E556" s="242" t="s">
        <v>1</v>
      </c>
      <c r="F556" s="243" t="s">
        <v>81</v>
      </c>
      <c r="G556" s="241"/>
      <c r="H556" s="244">
        <v>1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0" t="s">
        <v>152</v>
      </c>
      <c r="AU556" s="250" t="s">
        <v>150</v>
      </c>
      <c r="AV556" s="14" t="s">
        <v>150</v>
      </c>
      <c r="AW556" s="14" t="s">
        <v>30</v>
      </c>
      <c r="AX556" s="14" t="s">
        <v>81</v>
      </c>
      <c r="AY556" s="250" t="s">
        <v>141</v>
      </c>
    </row>
    <row r="557" s="2" customFormat="1" ht="16.5" customHeight="1">
      <c r="A557" s="38"/>
      <c r="B557" s="39"/>
      <c r="C557" s="215" t="s">
        <v>641</v>
      </c>
      <c r="D557" s="215" t="s">
        <v>145</v>
      </c>
      <c r="E557" s="216" t="s">
        <v>642</v>
      </c>
      <c r="F557" s="217" t="s">
        <v>643</v>
      </c>
      <c r="G557" s="218" t="s">
        <v>158</v>
      </c>
      <c r="H557" s="219">
        <v>1</v>
      </c>
      <c r="I557" s="220"/>
      <c r="J557" s="221">
        <f>ROUND(I557*H557,2)</f>
        <v>0</v>
      </c>
      <c r="K557" s="222"/>
      <c r="L557" s="44"/>
      <c r="M557" s="223" t="s">
        <v>1</v>
      </c>
      <c r="N557" s="224" t="s">
        <v>39</v>
      </c>
      <c r="O557" s="91"/>
      <c r="P557" s="225">
        <f>O557*H557</f>
        <v>0</v>
      </c>
      <c r="Q557" s="225">
        <v>0</v>
      </c>
      <c r="R557" s="225">
        <f>Q557*H557</f>
        <v>0</v>
      </c>
      <c r="S557" s="225">
        <v>0.01218</v>
      </c>
      <c r="T557" s="226">
        <f>S557*H557</f>
        <v>0.01218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7" t="s">
        <v>457</v>
      </c>
      <c r="AT557" s="227" t="s">
        <v>145</v>
      </c>
      <c r="AU557" s="227" t="s">
        <v>150</v>
      </c>
      <c r="AY557" s="17" t="s">
        <v>141</v>
      </c>
      <c r="BE557" s="228">
        <f>IF(N557="základní",J557,0)</f>
        <v>0</v>
      </c>
      <c r="BF557" s="228">
        <f>IF(N557="snížená",J557,0)</f>
        <v>0</v>
      </c>
      <c r="BG557" s="228">
        <f>IF(N557="zákl. přenesená",J557,0)</f>
        <v>0</v>
      </c>
      <c r="BH557" s="228">
        <f>IF(N557="sníž. přenesená",J557,0)</f>
        <v>0</v>
      </c>
      <c r="BI557" s="228">
        <f>IF(N557="nulová",J557,0)</f>
        <v>0</v>
      </c>
      <c r="BJ557" s="17" t="s">
        <v>150</v>
      </c>
      <c r="BK557" s="228">
        <f>ROUND(I557*H557,2)</f>
        <v>0</v>
      </c>
      <c r="BL557" s="17" t="s">
        <v>457</v>
      </c>
      <c r="BM557" s="227" t="s">
        <v>644</v>
      </c>
    </row>
    <row r="558" s="2" customFormat="1" ht="24.15" customHeight="1">
      <c r="A558" s="38"/>
      <c r="B558" s="39"/>
      <c r="C558" s="215" t="s">
        <v>645</v>
      </c>
      <c r="D558" s="215" t="s">
        <v>145</v>
      </c>
      <c r="E558" s="216" t="s">
        <v>646</v>
      </c>
      <c r="F558" s="217" t="s">
        <v>647</v>
      </c>
      <c r="G558" s="218" t="s">
        <v>158</v>
      </c>
      <c r="H558" s="219">
        <v>1</v>
      </c>
      <c r="I558" s="220"/>
      <c r="J558" s="221">
        <f>ROUND(I558*H558,2)</f>
        <v>0</v>
      </c>
      <c r="K558" s="222"/>
      <c r="L558" s="44"/>
      <c r="M558" s="223" t="s">
        <v>1</v>
      </c>
      <c r="N558" s="224" t="s">
        <v>39</v>
      </c>
      <c r="O558" s="91"/>
      <c r="P558" s="225">
        <f>O558*H558</f>
        <v>0</v>
      </c>
      <c r="Q558" s="225">
        <v>0.00014999999999999999</v>
      </c>
      <c r="R558" s="225">
        <f>Q558*H558</f>
        <v>0.00014999999999999999</v>
      </c>
      <c r="S558" s="225">
        <v>0</v>
      </c>
      <c r="T558" s="22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457</v>
      </c>
      <c r="AT558" s="227" t="s">
        <v>145</v>
      </c>
      <c r="AU558" s="227" t="s">
        <v>150</v>
      </c>
      <c r="AY558" s="17" t="s">
        <v>141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150</v>
      </c>
      <c r="BK558" s="228">
        <f>ROUND(I558*H558,2)</f>
        <v>0</v>
      </c>
      <c r="BL558" s="17" t="s">
        <v>457</v>
      </c>
      <c r="BM558" s="227" t="s">
        <v>648</v>
      </c>
    </row>
    <row r="559" s="13" customFormat="1">
      <c r="A559" s="13"/>
      <c r="B559" s="229"/>
      <c r="C559" s="230"/>
      <c r="D559" s="231" t="s">
        <v>152</v>
      </c>
      <c r="E559" s="232" t="s">
        <v>1</v>
      </c>
      <c r="F559" s="233" t="s">
        <v>379</v>
      </c>
      <c r="G559" s="230"/>
      <c r="H559" s="232" t="s">
        <v>1</v>
      </c>
      <c r="I559" s="234"/>
      <c r="J559" s="230"/>
      <c r="K559" s="230"/>
      <c r="L559" s="235"/>
      <c r="M559" s="236"/>
      <c r="N559" s="237"/>
      <c r="O559" s="237"/>
      <c r="P559" s="237"/>
      <c r="Q559" s="237"/>
      <c r="R559" s="237"/>
      <c r="S559" s="237"/>
      <c r="T559" s="23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9" t="s">
        <v>152</v>
      </c>
      <c r="AU559" s="239" t="s">
        <v>150</v>
      </c>
      <c r="AV559" s="13" t="s">
        <v>81</v>
      </c>
      <c r="AW559" s="13" t="s">
        <v>30</v>
      </c>
      <c r="AX559" s="13" t="s">
        <v>73</v>
      </c>
      <c r="AY559" s="239" t="s">
        <v>141</v>
      </c>
    </row>
    <row r="560" s="14" customFormat="1">
      <c r="A560" s="14"/>
      <c r="B560" s="240"/>
      <c r="C560" s="241"/>
      <c r="D560" s="231" t="s">
        <v>152</v>
      </c>
      <c r="E560" s="242" t="s">
        <v>1</v>
      </c>
      <c r="F560" s="243" t="s">
        <v>81</v>
      </c>
      <c r="G560" s="241"/>
      <c r="H560" s="244">
        <v>1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152</v>
      </c>
      <c r="AU560" s="250" t="s">
        <v>150</v>
      </c>
      <c r="AV560" s="14" t="s">
        <v>150</v>
      </c>
      <c r="AW560" s="14" t="s">
        <v>30</v>
      </c>
      <c r="AX560" s="14" t="s">
        <v>81</v>
      </c>
      <c r="AY560" s="250" t="s">
        <v>141</v>
      </c>
    </row>
    <row r="561" s="2" customFormat="1" ht="49.05" customHeight="1">
      <c r="A561" s="38"/>
      <c r="B561" s="39"/>
      <c r="C561" s="262" t="s">
        <v>649</v>
      </c>
      <c r="D561" s="262" t="s">
        <v>465</v>
      </c>
      <c r="E561" s="263" t="s">
        <v>650</v>
      </c>
      <c r="F561" s="264" t="s">
        <v>651</v>
      </c>
      <c r="G561" s="265" t="s">
        <v>158</v>
      </c>
      <c r="H561" s="266">
        <v>1</v>
      </c>
      <c r="I561" s="267"/>
      <c r="J561" s="268">
        <f>ROUND(I561*H561,2)</f>
        <v>0</v>
      </c>
      <c r="K561" s="269"/>
      <c r="L561" s="270"/>
      <c r="M561" s="271" t="s">
        <v>1</v>
      </c>
      <c r="N561" s="272" t="s">
        <v>39</v>
      </c>
      <c r="O561" s="91"/>
      <c r="P561" s="225">
        <f>O561*H561</f>
        <v>0</v>
      </c>
      <c r="Q561" s="225">
        <v>0.0028700000000000002</v>
      </c>
      <c r="R561" s="225">
        <f>Q561*H561</f>
        <v>0.0028700000000000002</v>
      </c>
      <c r="S561" s="225">
        <v>0</v>
      </c>
      <c r="T561" s="22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7" t="s">
        <v>468</v>
      </c>
      <c r="AT561" s="227" t="s">
        <v>465</v>
      </c>
      <c r="AU561" s="227" t="s">
        <v>150</v>
      </c>
      <c r="AY561" s="17" t="s">
        <v>141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7" t="s">
        <v>150</v>
      </c>
      <c r="BK561" s="228">
        <f>ROUND(I561*H561,2)</f>
        <v>0</v>
      </c>
      <c r="BL561" s="17" t="s">
        <v>457</v>
      </c>
      <c r="BM561" s="227" t="s">
        <v>652</v>
      </c>
    </row>
    <row r="562" s="14" customFormat="1">
      <c r="A562" s="14"/>
      <c r="B562" s="240"/>
      <c r="C562" s="241"/>
      <c r="D562" s="231" t="s">
        <v>152</v>
      </c>
      <c r="E562" s="242" t="s">
        <v>1</v>
      </c>
      <c r="F562" s="243" t="s">
        <v>81</v>
      </c>
      <c r="G562" s="241"/>
      <c r="H562" s="244">
        <v>1</v>
      </c>
      <c r="I562" s="245"/>
      <c r="J562" s="241"/>
      <c r="K562" s="241"/>
      <c r="L562" s="246"/>
      <c r="M562" s="247"/>
      <c r="N562" s="248"/>
      <c r="O562" s="248"/>
      <c r="P562" s="248"/>
      <c r="Q562" s="248"/>
      <c r="R562" s="248"/>
      <c r="S562" s="248"/>
      <c r="T562" s="24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0" t="s">
        <v>152</v>
      </c>
      <c r="AU562" s="250" t="s">
        <v>150</v>
      </c>
      <c r="AV562" s="14" t="s">
        <v>150</v>
      </c>
      <c r="AW562" s="14" t="s">
        <v>30</v>
      </c>
      <c r="AX562" s="14" t="s">
        <v>81</v>
      </c>
      <c r="AY562" s="250" t="s">
        <v>141</v>
      </c>
    </row>
    <row r="563" s="2" customFormat="1" ht="21.75" customHeight="1">
      <c r="A563" s="38"/>
      <c r="B563" s="39"/>
      <c r="C563" s="262" t="s">
        <v>653</v>
      </c>
      <c r="D563" s="262" t="s">
        <v>465</v>
      </c>
      <c r="E563" s="263" t="s">
        <v>654</v>
      </c>
      <c r="F563" s="264" t="s">
        <v>655</v>
      </c>
      <c r="G563" s="265" t="s">
        <v>158</v>
      </c>
      <c r="H563" s="266">
        <v>2</v>
      </c>
      <c r="I563" s="267"/>
      <c r="J563" s="268">
        <f>ROUND(I563*H563,2)</f>
        <v>0</v>
      </c>
      <c r="K563" s="269"/>
      <c r="L563" s="270"/>
      <c r="M563" s="271" t="s">
        <v>1</v>
      </c>
      <c r="N563" s="272" t="s">
        <v>39</v>
      </c>
      <c r="O563" s="91"/>
      <c r="P563" s="225">
        <f>O563*H563</f>
        <v>0</v>
      </c>
      <c r="Q563" s="225">
        <v>0.0012600000000000001</v>
      </c>
      <c r="R563" s="225">
        <f>Q563*H563</f>
        <v>0.0025200000000000001</v>
      </c>
      <c r="S563" s="225">
        <v>0</v>
      </c>
      <c r="T563" s="226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7" t="s">
        <v>590</v>
      </c>
      <c r="AT563" s="227" t="s">
        <v>465</v>
      </c>
      <c r="AU563" s="227" t="s">
        <v>150</v>
      </c>
      <c r="AY563" s="17" t="s">
        <v>141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17" t="s">
        <v>150</v>
      </c>
      <c r="BK563" s="228">
        <f>ROUND(I563*H563,2)</f>
        <v>0</v>
      </c>
      <c r="BL563" s="17" t="s">
        <v>149</v>
      </c>
      <c r="BM563" s="227" t="s">
        <v>656</v>
      </c>
    </row>
    <row r="564" s="2" customFormat="1" ht="24.15" customHeight="1">
      <c r="A564" s="38"/>
      <c r="B564" s="39"/>
      <c r="C564" s="215" t="s">
        <v>657</v>
      </c>
      <c r="D564" s="215" t="s">
        <v>145</v>
      </c>
      <c r="E564" s="216" t="s">
        <v>658</v>
      </c>
      <c r="F564" s="217" t="s">
        <v>659</v>
      </c>
      <c r="G564" s="218" t="s">
        <v>158</v>
      </c>
      <c r="H564" s="219">
        <v>2</v>
      </c>
      <c r="I564" s="220"/>
      <c r="J564" s="221">
        <f>ROUND(I564*H564,2)</f>
        <v>0</v>
      </c>
      <c r="K564" s="222"/>
      <c r="L564" s="44"/>
      <c r="M564" s="223" t="s">
        <v>1</v>
      </c>
      <c r="N564" s="224" t="s">
        <v>39</v>
      </c>
      <c r="O564" s="91"/>
      <c r="P564" s="225">
        <f>O564*H564</f>
        <v>0</v>
      </c>
      <c r="Q564" s="225">
        <v>6.0000000000000002E-05</v>
      </c>
      <c r="R564" s="225">
        <f>Q564*H564</f>
        <v>0.00012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457</v>
      </c>
      <c r="AT564" s="227" t="s">
        <v>145</v>
      </c>
      <c r="AU564" s="227" t="s">
        <v>150</v>
      </c>
      <c r="AY564" s="17" t="s">
        <v>141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150</v>
      </c>
      <c r="BK564" s="228">
        <f>ROUND(I564*H564,2)</f>
        <v>0</v>
      </c>
      <c r="BL564" s="17" t="s">
        <v>457</v>
      </c>
      <c r="BM564" s="227" t="s">
        <v>660</v>
      </c>
    </row>
    <row r="565" s="13" customFormat="1">
      <c r="A565" s="13"/>
      <c r="B565" s="229"/>
      <c r="C565" s="230"/>
      <c r="D565" s="231" t="s">
        <v>152</v>
      </c>
      <c r="E565" s="232" t="s">
        <v>1</v>
      </c>
      <c r="F565" s="233" t="s">
        <v>661</v>
      </c>
      <c r="G565" s="230"/>
      <c r="H565" s="232" t="s">
        <v>1</v>
      </c>
      <c r="I565" s="234"/>
      <c r="J565" s="230"/>
      <c r="K565" s="230"/>
      <c r="L565" s="235"/>
      <c r="M565" s="236"/>
      <c r="N565" s="237"/>
      <c r="O565" s="237"/>
      <c r="P565" s="237"/>
      <c r="Q565" s="237"/>
      <c r="R565" s="237"/>
      <c r="S565" s="237"/>
      <c r="T565" s="23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9" t="s">
        <v>152</v>
      </c>
      <c r="AU565" s="239" t="s">
        <v>150</v>
      </c>
      <c r="AV565" s="13" t="s">
        <v>81</v>
      </c>
      <c r="AW565" s="13" t="s">
        <v>30</v>
      </c>
      <c r="AX565" s="13" t="s">
        <v>73</v>
      </c>
      <c r="AY565" s="239" t="s">
        <v>141</v>
      </c>
    </row>
    <row r="566" s="14" customFormat="1">
      <c r="A566" s="14"/>
      <c r="B566" s="240"/>
      <c r="C566" s="241"/>
      <c r="D566" s="231" t="s">
        <v>152</v>
      </c>
      <c r="E566" s="242" t="s">
        <v>1</v>
      </c>
      <c r="F566" s="243" t="s">
        <v>599</v>
      </c>
      <c r="G566" s="241"/>
      <c r="H566" s="244">
        <v>2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152</v>
      </c>
      <c r="AU566" s="250" t="s">
        <v>150</v>
      </c>
      <c r="AV566" s="14" t="s">
        <v>150</v>
      </c>
      <c r="AW566" s="14" t="s">
        <v>30</v>
      </c>
      <c r="AX566" s="14" t="s">
        <v>81</v>
      </c>
      <c r="AY566" s="250" t="s">
        <v>141</v>
      </c>
    </row>
    <row r="567" s="2" customFormat="1" ht="24.15" customHeight="1">
      <c r="A567" s="38"/>
      <c r="B567" s="39"/>
      <c r="C567" s="262" t="s">
        <v>662</v>
      </c>
      <c r="D567" s="262" t="s">
        <v>465</v>
      </c>
      <c r="E567" s="263" t="s">
        <v>663</v>
      </c>
      <c r="F567" s="264" t="s">
        <v>664</v>
      </c>
      <c r="G567" s="265" t="s">
        <v>158</v>
      </c>
      <c r="H567" s="266">
        <v>2</v>
      </c>
      <c r="I567" s="267"/>
      <c r="J567" s="268">
        <f>ROUND(I567*H567,2)</f>
        <v>0</v>
      </c>
      <c r="K567" s="269"/>
      <c r="L567" s="270"/>
      <c r="M567" s="271" t="s">
        <v>1</v>
      </c>
      <c r="N567" s="272" t="s">
        <v>39</v>
      </c>
      <c r="O567" s="91"/>
      <c r="P567" s="225">
        <f>O567*H567</f>
        <v>0</v>
      </c>
      <c r="Q567" s="225">
        <v>0.00027999999999999998</v>
      </c>
      <c r="R567" s="225">
        <f>Q567*H567</f>
        <v>0.00055999999999999995</v>
      </c>
      <c r="S567" s="225">
        <v>0</v>
      </c>
      <c r="T567" s="22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7" t="s">
        <v>468</v>
      </c>
      <c r="AT567" s="227" t="s">
        <v>465</v>
      </c>
      <c r="AU567" s="227" t="s">
        <v>150</v>
      </c>
      <c r="AY567" s="17" t="s">
        <v>141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150</v>
      </c>
      <c r="BK567" s="228">
        <f>ROUND(I567*H567,2)</f>
        <v>0</v>
      </c>
      <c r="BL567" s="17" t="s">
        <v>457</v>
      </c>
      <c r="BM567" s="227" t="s">
        <v>665</v>
      </c>
    </row>
    <row r="568" s="13" customFormat="1">
      <c r="A568" s="13"/>
      <c r="B568" s="229"/>
      <c r="C568" s="230"/>
      <c r="D568" s="231" t="s">
        <v>152</v>
      </c>
      <c r="E568" s="232" t="s">
        <v>1</v>
      </c>
      <c r="F568" s="233" t="s">
        <v>661</v>
      </c>
      <c r="G568" s="230"/>
      <c r="H568" s="232" t="s">
        <v>1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9" t="s">
        <v>152</v>
      </c>
      <c r="AU568" s="239" t="s">
        <v>150</v>
      </c>
      <c r="AV568" s="13" t="s">
        <v>81</v>
      </c>
      <c r="AW568" s="13" t="s">
        <v>30</v>
      </c>
      <c r="AX568" s="13" t="s">
        <v>73</v>
      </c>
      <c r="AY568" s="239" t="s">
        <v>141</v>
      </c>
    </row>
    <row r="569" s="14" customFormat="1">
      <c r="A569" s="14"/>
      <c r="B569" s="240"/>
      <c r="C569" s="241"/>
      <c r="D569" s="231" t="s">
        <v>152</v>
      </c>
      <c r="E569" s="242" t="s">
        <v>1</v>
      </c>
      <c r="F569" s="243" t="s">
        <v>599</v>
      </c>
      <c r="G569" s="241"/>
      <c r="H569" s="244">
        <v>2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152</v>
      </c>
      <c r="AU569" s="250" t="s">
        <v>150</v>
      </c>
      <c r="AV569" s="14" t="s">
        <v>150</v>
      </c>
      <c r="AW569" s="14" t="s">
        <v>30</v>
      </c>
      <c r="AX569" s="14" t="s">
        <v>81</v>
      </c>
      <c r="AY569" s="250" t="s">
        <v>141</v>
      </c>
    </row>
    <row r="570" s="2" customFormat="1" ht="21.75" customHeight="1">
      <c r="A570" s="38"/>
      <c r="B570" s="39"/>
      <c r="C570" s="215" t="s">
        <v>666</v>
      </c>
      <c r="D570" s="215" t="s">
        <v>145</v>
      </c>
      <c r="E570" s="216" t="s">
        <v>667</v>
      </c>
      <c r="F570" s="217" t="s">
        <v>668</v>
      </c>
      <c r="G570" s="218" t="s">
        <v>180</v>
      </c>
      <c r="H570" s="219">
        <v>14.5</v>
      </c>
      <c r="I570" s="220"/>
      <c r="J570" s="221">
        <f>ROUND(I570*H570,2)</f>
        <v>0</v>
      </c>
      <c r="K570" s="222"/>
      <c r="L570" s="44"/>
      <c r="M570" s="223" t="s">
        <v>1</v>
      </c>
      <c r="N570" s="224" t="s">
        <v>39</v>
      </c>
      <c r="O570" s="91"/>
      <c r="P570" s="225">
        <f>O570*H570</f>
        <v>0</v>
      </c>
      <c r="Q570" s="225">
        <v>0</v>
      </c>
      <c r="R570" s="225">
        <f>Q570*H570</f>
        <v>0</v>
      </c>
      <c r="S570" s="225">
        <v>0</v>
      </c>
      <c r="T570" s="226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7" t="s">
        <v>457</v>
      </c>
      <c r="AT570" s="227" t="s">
        <v>145</v>
      </c>
      <c r="AU570" s="227" t="s">
        <v>150</v>
      </c>
      <c r="AY570" s="17" t="s">
        <v>141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7" t="s">
        <v>150</v>
      </c>
      <c r="BK570" s="228">
        <f>ROUND(I570*H570,2)</f>
        <v>0</v>
      </c>
      <c r="BL570" s="17" t="s">
        <v>457</v>
      </c>
      <c r="BM570" s="227" t="s">
        <v>669</v>
      </c>
    </row>
    <row r="571" s="14" customFormat="1">
      <c r="A571" s="14"/>
      <c r="B571" s="240"/>
      <c r="C571" s="241"/>
      <c r="D571" s="231" t="s">
        <v>152</v>
      </c>
      <c r="E571" s="242" t="s">
        <v>1</v>
      </c>
      <c r="F571" s="243" t="s">
        <v>670</v>
      </c>
      <c r="G571" s="241"/>
      <c r="H571" s="244">
        <v>14.5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0" t="s">
        <v>152</v>
      </c>
      <c r="AU571" s="250" t="s">
        <v>150</v>
      </c>
      <c r="AV571" s="14" t="s">
        <v>150</v>
      </c>
      <c r="AW571" s="14" t="s">
        <v>30</v>
      </c>
      <c r="AX571" s="14" t="s">
        <v>81</v>
      </c>
      <c r="AY571" s="250" t="s">
        <v>141</v>
      </c>
    </row>
    <row r="572" s="2" customFormat="1" ht="24.15" customHeight="1">
      <c r="A572" s="38"/>
      <c r="B572" s="39"/>
      <c r="C572" s="215" t="s">
        <v>671</v>
      </c>
      <c r="D572" s="215" t="s">
        <v>145</v>
      </c>
      <c r="E572" s="216" t="s">
        <v>672</v>
      </c>
      <c r="F572" s="217" t="s">
        <v>673</v>
      </c>
      <c r="G572" s="218" t="s">
        <v>158</v>
      </c>
      <c r="H572" s="219">
        <v>2</v>
      </c>
      <c r="I572" s="220"/>
      <c r="J572" s="221">
        <f>ROUND(I572*H572,2)</f>
        <v>0</v>
      </c>
      <c r="K572" s="222"/>
      <c r="L572" s="44"/>
      <c r="M572" s="223" t="s">
        <v>1</v>
      </c>
      <c r="N572" s="224" t="s">
        <v>39</v>
      </c>
      <c r="O572" s="91"/>
      <c r="P572" s="225">
        <f>O572*H572</f>
        <v>0</v>
      </c>
      <c r="Q572" s="225">
        <v>0</v>
      </c>
      <c r="R572" s="225">
        <f>Q572*H572</f>
        <v>0</v>
      </c>
      <c r="S572" s="225">
        <v>0</v>
      </c>
      <c r="T572" s="22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7" t="s">
        <v>457</v>
      </c>
      <c r="AT572" s="227" t="s">
        <v>145</v>
      </c>
      <c r="AU572" s="227" t="s">
        <v>150</v>
      </c>
      <c r="AY572" s="17" t="s">
        <v>141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150</v>
      </c>
      <c r="BK572" s="228">
        <f>ROUND(I572*H572,2)</f>
        <v>0</v>
      </c>
      <c r="BL572" s="17" t="s">
        <v>457</v>
      </c>
      <c r="BM572" s="227" t="s">
        <v>674</v>
      </c>
    </row>
    <row r="573" s="14" customFormat="1">
      <c r="A573" s="14"/>
      <c r="B573" s="240"/>
      <c r="C573" s="241"/>
      <c r="D573" s="231" t="s">
        <v>152</v>
      </c>
      <c r="E573" s="242" t="s">
        <v>1</v>
      </c>
      <c r="F573" s="243" t="s">
        <v>150</v>
      </c>
      <c r="G573" s="241"/>
      <c r="H573" s="244">
        <v>2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0" t="s">
        <v>152</v>
      </c>
      <c r="AU573" s="250" t="s">
        <v>150</v>
      </c>
      <c r="AV573" s="14" t="s">
        <v>150</v>
      </c>
      <c r="AW573" s="14" t="s">
        <v>30</v>
      </c>
      <c r="AX573" s="14" t="s">
        <v>81</v>
      </c>
      <c r="AY573" s="250" t="s">
        <v>141</v>
      </c>
    </row>
    <row r="574" s="2" customFormat="1" ht="24.15" customHeight="1">
      <c r="A574" s="38"/>
      <c r="B574" s="39"/>
      <c r="C574" s="215" t="s">
        <v>675</v>
      </c>
      <c r="D574" s="215" t="s">
        <v>145</v>
      </c>
      <c r="E574" s="216" t="s">
        <v>676</v>
      </c>
      <c r="F574" s="217" t="s">
        <v>677</v>
      </c>
      <c r="G574" s="218" t="s">
        <v>421</v>
      </c>
      <c r="H574" s="219">
        <v>0.019</v>
      </c>
      <c r="I574" s="220"/>
      <c r="J574" s="221">
        <f>ROUND(I574*H574,2)</f>
        <v>0</v>
      </c>
      <c r="K574" s="222"/>
      <c r="L574" s="44"/>
      <c r="M574" s="223" t="s">
        <v>1</v>
      </c>
      <c r="N574" s="224" t="s">
        <v>39</v>
      </c>
      <c r="O574" s="91"/>
      <c r="P574" s="225">
        <f>O574*H574</f>
        <v>0</v>
      </c>
      <c r="Q574" s="225">
        <v>0</v>
      </c>
      <c r="R574" s="225">
        <f>Q574*H574</f>
        <v>0</v>
      </c>
      <c r="S574" s="225">
        <v>0</v>
      </c>
      <c r="T574" s="22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7" t="s">
        <v>457</v>
      </c>
      <c r="AT574" s="227" t="s">
        <v>145</v>
      </c>
      <c r="AU574" s="227" t="s">
        <v>150</v>
      </c>
      <c r="AY574" s="17" t="s">
        <v>141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7" t="s">
        <v>150</v>
      </c>
      <c r="BK574" s="228">
        <f>ROUND(I574*H574,2)</f>
        <v>0</v>
      </c>
      <c r="BL574" s="17" t="s">
        <v>457</v>
      </c>
      <c r="BM574" s="227" t="s">
        <v>678</v>
      </c>
    </row>
    <row r="575" s="2" customFormat="1" ht="24.15" customHeight="1">
      <c r="A575" s="38"/>
      <c r="B575" s="39"/>
      <c r="C575" s="215" t="s">
        <v>679</v>
      </c>
      <c r="D575" s="215" t="s">
        <v>145</v>
      </c>
      <c r="E575" s="216" t="s">
        <v>680</v>
      </c>
      <c r="F575" s="217" t="s">
        <v>681</v>
      </c>
      <c r="G575" s="218" t="s">
        <v>421</v>
      </c>
      <c r="H575" s="219">
        <v>0.019</v>
      </c>
      <c r="I575" s="220"/>
      <c r="J575" s="221">
        <f>ROUND(I575*H575,2)</f>
        <v>0</v>
      </c>
      <c r="K575" s="222"/>
      <c r="L575" s="44"/>
      <c r="M575" s="223" t="s">
        <v>1</v>
      </c>
      <c r="N575" s="224" t="s">
        <v>39</v>
      </c>
      <c r="O575" s="91"/>
      <c r="P575" s="225">
        <f>O575*H575</f>
        <v>0</v>
      </c>
      <c r="Q575" s="225">
        <v>0</v>
      </c>
      <c r="R575" s="225">
        <f>Q575*H575</f>
        <v>0</v>
      </c>
      <c r="S575" s="225">
        <v>0</v>
      </c>
      <c r="T575" s="226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7" t="s">
        <v>457</v>
      </c>
      <c r="AT575" s="227" t="s">
        <v>145</v>
      </c>
      <c r="AU575" s="227" t="s">
        <v>150</v>
      </c>
      <c r="AY575" s="17" t="s">
        <v>141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150</v>
      </c>
      <c r="BK575" s="228">
        <f>ROUND(I575*H575,2)</f>
        <v>0</v>
      </c>
      <c r="BL575" s="17" t="s">
        <v>457</v>
      </c>
      <c r="BM575" s="227" t="s">
        <v>682</v>
      </c>
    </row>
    <row r="576" s="2" customFormat="1" ht="24.15" customHeight="1">
      <c r="A576" s="38"/>
      <c r="B576" s="39"/>
      <c r="C576" s="215" t="s">
        <v>683</v>
      </c>
      <c r="D576" s="215" t="s">
        <v>145</v>
      </c>
      <c r="E576" s="216" t="s">
        <v>684</v>
      </c>
      <c r="F576" s="217" t="s">
        <v>685</v>
      </c>
      <c r="G576" s="218" t="s">
        <v>421</v>
      </c>
      <c r="H576" s="219">
        <v>0.019</v>
      </c>
      <c r="I576" s="220"/>
      <c r="J576" s="221">
        <f>ROUND(I576*H576,2)</f>
        <v>0</v>
      </c>
      <c r="K576" s="222"/>
      <c r="L576" s="44"/>
      <c r="M576" s="223" t="s">
        <v>1</v>
      </c>
      <c r="N576" s="224" t="s">
        <v>39</v>
      </c>
      <c r="O576" s="91"/>
      <c r="P576" s="225">
        <f>O576*H576</f>
        <v>0</v>
      </c>
      <c r="Q576" s="225">
        <v>0</v>
      </c>
      <c r="R576" s="225">
        <f>Q576*H576</f>
        <v>0</v>
      </c>
      <c r="S576" s="225">
        <v>0</v>
      </c>
      <c r="T576" s="226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7" t="s">
        <v>457</v>
      </c>
      <c r="AT576" s="227" t="s">
        <v>145</v>
      </c>
      <c r="AU576" s="227" t="s">
        <v>150</v>
      </c>
      <c r="AY576" s="17" t="s">
        <v>141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7" t="s">
        <v>150</v>
      </c>
      <c r="BK576" s="228">
        <f>ROUND(I576*H576,2)</f>
        <v>0</v>
      </c>
      <c r="BL576" s="17" t="s">
        <v>457</v>
      </c>
      <c r="BM576" s="227" t="s">
        <v>686</v>
      </c>
    </row>
    <row r="577" s="12" customFormat="1" ht="22.8" customHeight="1">
      <c r="A577" s="12"/>
      <c r="B577" s="199"/>
      <c r="C577" s="200"/>
      <c r="D577" s="201" t="s">
        <v>72</v>
      </c>
      <c r="E577" s="213" t="s">
        <v>687</v>
      </c>
      <c r="F577" s="213" t="s">
        <v>688</v>
      </c>
      <c r="G577" s="200"/>
      <c r="H577" s="200"/>
      <c r="I577" s="203"/>
      <c r="J577" s="214">
        <f>BK577</f>
        <v>0</v>
      </c>
      <c r="K577" s="200"/>
      <c r="L577" s="205"/>
      <c r="M577" s="206"/>
      <c r="N577" s="207"/>
      <c r="O577" s="207"/>
      <c r="P577" s="208">
        <f>SUM(P578:P664)</f>
        <v>0</v>
      </c>
      <c r="Q577" s="207"/>
      <c r="R577" s="208">
        <f>SUM(R578:R664)</f>
        <v>0.067529999999999993</v>
      </c>
      <c r="S577" s="207"/>
      <c r="T577" s="209">
        <f>SUM(T578:T664)</f>
        <v>0.11104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10" t="s">
        <v>150</v>
      </c>
      <c r="AT577" s="211" t="s">
        <v>72</v>
      </c>
      <c r="AU577" s="211" t="s">
        <v>81</v>
      </c>
      <c r="AY577" s="210" t="s">
        <v>141</v>
      </c>
      <c r="BK577" s="212">
        <f>SUM(BK578:BK664)</f>
        <v>0</v>
      </c>
    </row>
    <row r="578" s="2" customFormat="1" ht="21.75" customHeight="1">
      <c r="A578" s="38"/>
      <c r="B578" s="39"/>
      <c r="C578" s="215" t="s">
        <v>689</v>
      </c>
      <c r="D578" s="215" t="s">
        <v>145</v>
      </c>
      <c r="E578" s="216" t="s">
        <v>690</v>
      </c>
      <c r="F578" s="217" t="s">
        <v>691</v>
      </c>
      <c r="G578" s="218" t="s">
        <v>180</v>
      </c>
      <c r="H578" s="219">
        <v>22</v>
      </c>
      <c r="I578" s="220"/>
      <c r="J578" s="221">
        <f>ROUND(I578*H578,2)</f>
        <v>0</v>
      </c>
      <c r="K578" s="222"/>
      <c r="L578" s="44"/>
      <c r="M578" s="223" t="s">
        <v>1</v>
      </c>
      <c r="N578" s="224" t="s">
        <v>39</v>
      </c>
      <c r="O578" s="91"/>
      <c r="P578" s="225">
        <f>O578*H578</f>
        <v>0</v>
      </c>
      <c r="Q578" s="225">
        <v>3.0000000000000001E-05</v>
      </c>
      <c r="R578" s="225">
        <f>Q578*H578</f>
        <v>0.00066</v>
      </c>
      <c r="S578" s="225">
        <v>0.0032200000000000002</v>
      </c>
      <c r="T578" s="226">
        <f>S578*H578</f>
        <v>0.07084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7" t="s">
        <v>457</v>
      </c>
      <c r="AT578" s="227" t="s">
        <v>145</v>
      </c>
      <c r="AU578" s="227" t="s">
        <v>150</v>
      </c>
      <c r="AY578" s="17" t="s">
        <v>141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17" t="s">
        <v>150</v>
      </c>
      <c r="BK578" s="228">
        <f>ROUND(I578*H578,2)</f>
        <v>0</v>
      </c>
      <c r="BL578" s="17" t="s">
        <v>457</v>
      </c>
      <c r="BM578" s="227" t="s">
        <v>692</v>
      </c>
    </row>
    <row r="579" s="13" customFormat="1">
      <c r="A579" s="13"/>
      <c r="B579" s="229"/>
      <c r="C579" s="230"/>
      <c r="D579" s="231" t="s">
        <v>152</v>
      </c>
      <c r="E579" s="232" t="s">
        <v>1</v>
      </c>
      <c r="F579" s="233" t="s">
        <v>693</v>
      </c>
      <c r="G579" s="230"/>
      <c r="H579" s="232" t="s">
        <v>1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9" t="s">
        <v>152</v>
      </c>
      <c r="AU579" s="239" t="s">
        <v>150</v>
      </c>
      <c r="AV579" s="13" t="s">
        <v>81</v>
      </c>
      <c r="AW579" s="13" t="s">
        <v>30</v>
      </c>
      <c r="AX579" s="13" t="s">
        <v>73</v>
      </c>
      <c r="AY579" s="239" t="s">
        <v>141</v>
      </c>
    </row>
    <row r="580" s="14" customFormat="1">
      <c r="A580" s="14"/>
      <c r="B580" s="240"/>
      <c r="C580" s="241"/>
      <c r="D580" s="231" t="s">
        <v>152</v>
      </c>
      <c r="E580" s="242" t="s">
        <v>1</v>
      </c>
      <c r="F580" s="243" t="s">
        <v>590</v>
      </c>
      <c r="G580" s="241"/>
      <c r="H580" s="244">
        <v>8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152</v>
      </c>
      <c r="AU580" s="250" t="s">
        <v>150</v>
      </c>
      <c r="AV580" s="14" t="s">
        <v>150</v>
      </c>
      <c r="AW580" s="14" t="s">
        <v>30</v>
      </c>
      <c r="AX580" s="14" t="s">
        <v>73</v>
      </c>
      <c r="AY580" s="250" t="s">
        <v>141</v>
      </c>
    </row>
    <row r="581" s="13" customFormat="1">
      <c r="A581" s="13"/>
      <c r="B581" s="229"/>
      <c r="C581" s="230"/>
      <c r="D581" s="231" t="s">
        <v>152</v>
      </c>
      <c r="E581" s="232" t="s">
        <v>1</v>
      </c>
      <c r="F581" s="233" t="s">
        <v>694</v>
      </c>
      <c r="G581" s="230"/>
      <c r="H581" s="232" t="s">
        <v>1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9" t="s">
        <v>152</v>
      </c>
      <c r="AU581" s="239" t="s">
        <v>150</v>
      </c>
      <c r="AV581" s="13" t="s">
        <v>81</v>
      </c>
      <c r="AW581" s="13" t="s">
        <v>30</v>
      </c>
      <c r="AX581" s="13" t="s">
        <v>73</v>
      </c>
      <c r="AY581" s="239" t="s">
        <v>141</v>
      </c>
    </row>
    <row r="582" s="14" customFormat="1">
      <c r="A582" s="14"/>
      <c r="B582" s="240"/>
      <c r="C582" s="241"/>
      <c r="D582" s="231" t="s">
        <v>152</v>
      </c>
      <c r="E582" s="242" t="s">
        <v>1</v>
      </c>
      <c r="F582" s="243" t="s">
        <v>395</v>
      </c>
      <c r="G582" s="241"/>
      <c r="H582" s="244">
        <v>14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0" t="s">
        <v>152</v>
      </c>
      <c r="AU582" s="250" t="s">
        <v>150</v>
      </c>
      <c r="AV582" s="14" t="s">
        <v>150</v>
      </c>
      <c r="AW582" s="14" t="s">
        <v>30</v>
      </c>
      <c r="AX582" s="14" t="s">
        <v>73</v>
      </c>
      <c r="AY582" s="250" t="s">
        <v>141</v>
      </c>
    </row>
    <row r="583" s="15" customFormat="1">
      <c r="A583" s="15"/>
      <c r="B583" s="251"/>
      <c r="C583" s="252"/>
      <c r="D583" s="231" t="s">
        <v>152</v>
      </c>
      <c r="E583" s="253" t="s">
        <v>1</v>
      </c>
      <c r="F583" s="254" t="s">
        <v>170</v>
      </c>
      <c r="G583" s="252"/>
      <c r="H583" s="255">
        <v>22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1" t="s">
        <v>152</v>
      </c>
      <c r="AU583" s="261" t="s">
        <v>150</v>
      </c>
      <c r="AV583" s="15" t="s">
        <v>149</v>
      </c>
      <c r="AW583" s="15" t="s">
        <v>30</v>
      </c>
      <c r="AX583" s="15" t="s">
        <v>81</v>
      </c>
      <c r="AY583" s="261" t="s">
        <v>141</v>
      </c>
    </row>
    <row r="584" s="2" customFormat="1" ht="16.5" customHeight="1">
      <c r="A584" s="38"/>
      <c r="B584" s="39"/>
      <c r="C584" s="215" t="s">
        <v>695</v>
      </c>
      <c r="D584" s="215" t="s">
        <v>145</v>
      </c>
      <c r="E584" s="216" t="s">
        <v>696</v>
      </c>
      <c r="F584" s="217" t="s">
        <v>697</v>
      </c>
      <c r="G584" s="218" t="s">
        <v>180</v>
      </c>
      <c r="H584" s="219">
        <v>13</v>
      </c>
      <c r="I584" s="220"/>
      <c r="J584" s="221">
        <f>ROUND(I584*H584,2)</f>
        <v>0</v>
      </c>
      <c r="K584" s="222"/>
      <c r="L584" s="44"/>
      <c r="M584" s="223" t="s">
        <v>1</v>
      </c>
      <c r="N584" s="224" t="s">
        <v>39</v>
      </c>
      <c r="O584" s="91"/>
      <c r="P584" s="225">
        <f>O584*H584</f>
        <v>0</v>
      </c>
      <c r="Q584" s="225">
        <v>0</v>
      </c>
      <c r="R584" s="225">
        <f>Q584*H584</f>
        <v>0</v>
      </c>
      <c r="S584" s="225">
        <v>0.00027999999999999998</v>
      </c>
      <c r="T584" s="226">
        <f>S584*H584</f>
        <v>0.0036399999999999996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457</v>
      </c>
      <c r="AT584" s="227" t="s">
        <v>145</v>
      </c>
      <c r="AU584" s="227" t="s">
        <v>150</v>
      </c>
      <c r="AY584" s="17" t="s">
        <v>141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150</v>
      </c>
      <c r="BK584" s="228">
        <f>ROUND(I584*H584,2)</f>
        <v>0</v>
      </c>
      <c r="BL584" s="17" t="s">
        <v>457</v>
      </c>
      <c r="BM584" s="227" t="s">
        <v>698</v>
      </c>
    </row>
    <row r="585" s="13" customFormat="1">
      <c r="A585" s="13"/>
      <c r="B585" s="229"/>
      <c r="C585" s="230"/>
      <c r="D585" s="231" t="s">
        <v>152</v>
      </c>
      <c r="E585" s="232" t="s">
        <v>1</v>
      </c>
      <c r="F585" s="233" t="s">
        <v>200</v>
      </c>
      <c r="G585" s="230"/>
      <c r="H585" s="232" t="s">
        <v>1</v>
      </c>
      <c r="I585" s="234"/>
      <c r="J585" s="230"/>
      <c r="K585" s="230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152</v>
      </c>
      <c r="AU585" s="239" t="s">
        <v>150</v>
      </c>
      <c r="AV585" s="13" t="s">
        <v>81</v>
      </c>
      <c r="AW585" s="13" t="s">
        <v>30</v>
      </c>
      <c r="AX585" s="13" t="s">
        <v>73</v>
      </c>
      <c r="AY585" s="239" t="s">
        <v>141</v>
      </c>
    </row>
    <row r="586" s="14" customFormat="1">
      <c r="A586" s="14"/>
      <c r="B586" s="240"/>
      <c r="C586" s="241"/>
      <c r="D586" s="231" t="s">
        <v>152</v>
      </c>
      <c r="E586" s="242" t="s">
        <v>1</v>
      </c>
      <c r="F586" s="243" t="s">
        <v>182</v>
      </c>
      <c r="G586" s="241"/>
      <c r="H586" s="244">
        <v>12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152</v>
      </c>
      <c r="AU586" s="250" t="s">
        <v>150</v>
      </c>
      <c r="AV586" s="14" t="s">
        <v>150</v>
      </c>
      <c r="AW586" s="14" t="s">
        <v>30</v>
      </c>
      <c r="AX586" s="14" t="s">
        <v>73</v>
      </c>
      <c r="AY586" s="250" t="s">
        <v>141</v>
      </c>
    </row>
    <row r="587" s="13" customFormat="1">
      <c r="A587" s="13"/>
      <c r="B587" s="229"/>
      <c r="C587" s="230"/>
      <c r="D587" s="231" t="s">
        <v>152</v>
      </c>
      <c r="E587" s="232" t="s">
        <v>1</v>
      </c>
      <c r="F587" s="233" t="s">
        <v>234</v>
      </c>
      <c r="G587" s="230"/>
      <c r="H587" s="232" t="s">
        <v>1</v>
      </c>
      <c r="I587" s="234"/>
      <c r="J587" s="230"/>
      <c r="K587" s="230"/>
      <c r="L587" s="235"/>
      <c r="M587" s="236"/>
      <c r="N587" s="237"/>
      <c r="O587" s="237"/>
      <c r="P587" s="237"/>
      <c r="Q587" s="237"/>
      <c r="R587" s="237"/>
      <c r="S587" s="237"/>
      <c r="T587" s="23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9" t="s">
        <v>152</v>
      </c>
      <c r="AU587" s="239" t="s">
        <v>150</v>
      </c>
      <c r="AV587" s="13" t="s">
        <v>81</v>
      </c>
      <c r="AW587" s="13" t="s">
        <v>30</v>
      </c>
      <c r="AX587" s="13" t="s">
        <v>73</v>
      </c>
      <c r="AY587" s="239" t="s">
        <v>141</v>
      </c>
    </row>
    <row r="588" s="14" customFormat="1">
      <c r="A588" s="14"/>
      <c r="B588" s="240"/>
      <c r="C588" s="241"/>
      <c r="D588" s="231" t="s">
        <v>152</v>
      </c>
      <c r="E588" s="242" t="s">
        <v>1</v>
      </c>
      <c r="F588" s="243" t="s">
        <v>81</v>
      </c>
      <c r="G588" s="241"/>
      <c r="H588" s="244">
        <v>1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0" t="s">
        <v>152</v>
      </c>
      <c r="AU588" s="250" t="s">
        <v>150</v>
      </c>
      <c r="AV588" s="14" t="s">
        <v>150</v>
      </c>
      <c r="AW588" s="14" t="s">
        <v>30</v>
      </c>
      <c r="AX588" s="14" t="s">
        <v>73</v>
      </c>
      <c r="AY588" s="250" t="s">
        <v>141</v>
      </c>
    </row>
    <row r="589" s="15" customFormat="1">
      <c r="A589" s="15"/>
      <c r="B589" s="251"/>
      <c r="C589" s="252"/>
      <c r="D589" s="231" t="s">
        <v>152</v>
      </c>
      <c r="E589" s="253" t="s">
        <v>1</v>
      </c>
      <c r="F589" s="254" t="s">
        <v>170</v>
      </c>
      <c r="G589" s="252"/>
      <c r="H589" s="255">
        <v>13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1" t="s">
        <v>152</v>
      </c>
      <c r="AU589" s="261" t="s">
        <v>150</v>
      </c>
      <c r="AV589" s="15" t="s">
        <v>149</v>
      </c>
      <c r="AW589" s="15" t="s">
        <v>30</v>
      </c>
      <c r="AX589" s="15" t="s">
        <v>81</v>
      </c>
      <c r="AY589" s="261" t="s">
        <v>141</v>
      </c>
    </row>
    <row r="590" s="2" customFormat="1" ht="21.75" customHeight="1">
      <c r="A590" s="38"/>
      <c r="B590" s="39"/>
      <c r="C590" s="215" t="s">
        <v>699</v>
      </c>
      <c r="D590" s="215" t="s">
        <v>145</v>
      </c>
      <c r="E590" s="216" t="s">
        <v>700</v>
      </c>
      <c r="F590" s="217" t="s">
        <v>701</v>
      </c>
      <c r="G590" s="218" t="s">
        <v>158</v>
      </c>
      <c r="H590" s="219">
        <v>7</v>
      </c>
      <c r="I590" s="220"/>
      <c r="J590" s="221">
        <f>ROUND(I590*H590,2)</f>
        <v>0</v>
      </c>
      <c r="K590" s="222"/>
      <c r="L590" s="44"/>
      <c r="M590" s="223" t="s">
        <v>1</v>
      </c>
      <c r="N590" s="224" t="s">
        <v>39</v>
      </c>
      <c r="O590" s="91"/>
      <c r="P590" s="225">
        <f>O590*H590</f>
        <v>0</v>
      </c>
      <c r="Q590" s="225">
        <v>0</v>
      </c>
      <c r="R590" s="225">
        <f>Q590*H590</f>
        <v>0</v>
      </c>
      <c r="S590" s="225">
        <v>0</v>
      </c>
      <c r="T590" s="226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7" t="s">
        <v>457</v>
      </c>
      <c r="AT590" s="227" t="s">
        <v>145</v>
      </c>
      <c r="AU590" s="227" t="s">
        <v>150</v>
      </c>
      <c r="AY590" s="17" t="s">
        <v>141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7" t="s">
        <v>150</v>
      </c>
      <c r="BK590" s="228">
        <f>ROUND(I590*H590,2)</f>
        <v>0</v>
      </c>
      <c r="BL590" s="17" t="s">
        <v>457</v>
      </c>
      <c r="BM590" s="227" t="s">
        <v>702</v>
      </c>
    </row>
    <row r="591" s="14" customFormat="1">
      <c r="A591" s="14"/>
      <c r="B591" s="240"/>
      <c r="C591" s="241"/>
      <c r="D591" s="231" t="s">
        <v>152</v>
      </c>
      <c r="E591" s="242" t="s">
        <v>1</v>
      </c>
      <c r="F591" s="243" t="s">
        <v>703</v>
      </c>
      <c r="G591" s="241"/>
      <c r="H591" s="244">
        <v>7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152</v>
      </c>
      <c r="AU591" s="250" t="s">
        <v>150</v>
      </c>
      <c r="AV591" s="14" t="s">
        <v>150</v>
      </c>
      <c r="AW591" s="14" t="s">
        <v>30</v>
      </c>
      <c r="AX591" s="14" t="s">
        <v>81</v>
      </c>
      <c r="AY591" s="250" t="s">
        <v>141</v>
      </c>
    </row>
    <row r="592" s="2" customFormat="1" ht="24.15" customHeight="1">
      <c r="A592" s="38"/>
      <c r="B592" s="39"/>
      <c r="C592" s="215" t="s">
        <v>704</v>
      </c>
      <c r="D592" s="215" t="s">
        <v>145</v>
      </c>
      <c r="E592" s="216" t="s">
        <v>705</v>
      </c>
      <c r="F592" s="217" t="s">
        <v>706</v>
      </c>
      <c r="G592" s="218" t="s">
        <v>180</v>
      </c>
      <c r="H592" s="219">
        <v>42</v>
      </c>
      <c r="I592" s="220"/>
      <c r="J592" s="221">
        <f>ROUND(I592*H592,2)</f>
        <v>0</v>
      </c>
      <c r="K592" s="222"/>
      <c r="L592" s="44"/>
      <c r="M592" s="223" t="s">
        <v>1</v>
      </c>
      <c r="N592" s="224" t="s">
        <v>39</v>
      </c>
      <c r="O592" s="91"/>
      <c r="P592" s="225">
        <f>O592*H592</f>
        <v>0</v>
      </c>
      <c r="Q592" s="225">
        <v>0.00116</v>
      </c>
      <c r="R592" s="225">
        <f>Q592*H592</f>
        <v>0.048719999999999999</v>
      </c>
      <c r="S592" s="225">
        <v>0</v>
      </c>
      <c r="T592" s="22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27" t="s">
        <v>457</v>
      </c>
      <c r="AT592" s="227" t="s">
        <v>145</v>
      </c>
      <c r="AU592" s="227" t="s">
        <v>150</v>
      </c>
      <c r="AY592" s="17" t="s">
        <v>141</v>
      </c>
      <c r="BE592" s="228">
        <f>IF(N592="základní",J592,0)</f>
        <v>0</v>
      </c>
      <c r="BF592" s="228">
        <f>IF(N592="snížená",J592,0)</f>
        <v>0</v>
      </c>
      <c r="BG592" s="228">
        <f>IF(N592="zákl. přenesená",J592,0)</f>
        <v>0</v>
      </c>
      <c r="BH592" s="228">
        <f>IF(N592="sníž. přenesená",J592,0)</f>
        <v>0</v>
      </c>
      <c r="BI592" s="228">
        <f>IF(N592="nulová",J592,0)</f>
        <v>0</v>
      </c>
      <c r="BJ592" s="17" t="s">
        <v>150</v>
      </c>
      <c r="BK592" s="228">
        <f>ROUND(I592*H592,2)</f>
        <v>0</v>
      </c>
      <c r="BL592" s="17" t="s">
        <v>457</v>
      </c>
      <c r="BM592" s="227" t="s">
        <v>707</v>
      </c>
    </row>
    <row r="593" s="13" customFormat="1">
      <c r="A593" s="13"/>
      <c r="B593" s="229"/>
      <c r="C593" s="230"/>
      <c r="D593" s="231" t="s">
        <v>152</v>
      </c>
      <c r="E593" s="232" t="s">
        <v>1</v>
      </c>
      <c r="F593" s="233" t="s">
        <v>708</v>
      </c>
      <c r="G593" s="230"/>
      <c r="H593" s="232" t="s">
        <v>1</v>
      </c>
      <c r="I593" s="234"/>
      <c r="J593" s="230"/>
      <c r="K593" s="230"/>
      <c r="L593" s="235"/>
      <c r="M593" s="236"/>
      <c r="N593" s="237"/>
      <c r="O593" s="237"/>
      <c r="P593" s="237"/>
      <c r="Q593" s="237"/>
      <c r="R593" s="237"/>
      <c r="S593" s="237"/>
      <c r="T593" s="23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9" t="s">
        <v>152</v>
      </c>
      <c r="AU593" s="239" t="s">
        <v>150</v>
      </c>
      <c r="AV593" s="13" t="s">
        <v>81</v>
      </c>
      <c r="AW593" s="13" t="s">
        <v>30</v>
      </c>
      <c r="AX593" s="13" t="s">
        <v>73</v>
      </c>
      <c r="AY593" s="239" t="s">
        <v>141</v>
      </c>
    </row>
    <row r="594" s="14" customFormat="1">
      <c r="A594" s="14"/>
      <c r="B594" s="240"/>
      <c r="C594" s="241"/>
      <c r="D594" s="231" t="s">
        <v>152</v>
      </c>
      <c r="E594" s="242" t="s">
        <v>1</v>
      </c>
      <c r="F594" s="243" t="s">
        <v>709</v>
      </c>
      <c r="G594" s="241"/>
      <c r="H594" s="244">
        <v>24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0" t="s">
        <v>152</v>
      </c>
      <c r="AU594" s="250" t="s">
        <v>150</v>
      </c>
      <c r="AV594" s="14" t="s">
        <v>150</v>
      </c>
      <c r="AW594" s="14" t="s">
        <v>30</v>
      </c>
      <c r="AX594" s="14" t="s">
        <v>73</v>
      </c>
      <c r="AY594" s="250" t="s">
        <v>141</v>
      </c>
    </row>
    <row r="595" s="13" customFormat="1">
      <c r="A595" s="13"/>
      <c r="B595" s="229"/>
      <c r="C595" s="230"/>
      <c r="D595" s="231" t="s">
        <v>152</v>
      </c>
      <c r="E595" s="232" t="s">
        <v>1</v>
      </c>
      <c r="F595" s="233" t="s">
        <v>710</v>
      </c>
      <c r="G595" s="230"/>
      <c r="H595" s="232" t="s">
        <v>1</v>
      </c>
      <c r="I595" s="234"/>
      <c r="J595" s="230"/>
      <c r="K595" s="230"/>
      <c r="L595" s="235"/>
      <c r="M595" s="236"/>
      <c r="N595" s="237"/>
      <c r="O595" s="237"/>
      <c r="P595" s="237"/>
      <c r="Q595" s="237"/>
      <c r="R595" s="237"/>
      <c r="S595" s="237"/>
      <c r="T595" s="23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9" t="s">
        <v>152</v>
      </c>
      <c r="AU595" s="239" t="s">
        <v>150</v>
      </c>
      <c r="AV595" s="13" t="s">
        <v>81</v>
      </c>
      <c r="AW595" s="13" t="s">
        <v>30</v>
      </c>
      <c r="AX595" s="13" t="s">
        <v>73</v>
      </c>
      <c r="AY595" s="239" t="s">
        <v>141</v>
      </c>
    </row>
    <row r="596" s="14" customFormat="1">
      <c r="A596" s="14"/>
      <c r="B596" s="240"/>
      <c r="C596" s="241"/>
      <c r="D596" s="231" t="s">
        <v>152</v>
      </c>
      <c r="E596" s="242" t="s">
        <v>1</v>
      </c>
      <c r="F596" s="243" t="s">
        <v>8</v>
      </c>
      <c r="G596" s="241"/>
      <c r="H596" s="244">
        <v>15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0" t="s">
        <v>152</v>
      </c>
      <c r="AU596" s="250" t="s">
        <v>150</v>
      </c>
      <c r="AV596" s="14" t="s">
        <v>150</v>
      </c>
      <c r="AW596" s="14" t="s">
        <v>30</v>
      </c>
      <c r="AX596" s="14" t="s">
        <v>73</v>
      </c>
      <c r="AY596" s="250" t="s">
        <v>141</v>
      </c>
    </row>
    <row r="597" s="13" customFormat="1">
      <c r="A597" s="13"/>
      <c r="B597" s="229"/>
      <c r="C597" s="230"/>
      <c r="D597" s="231" t="s">
        <v>152</v>
      </c>
      <c r="E597" s="232" t="s">
        <v>1</v>
      </c>
      <c r="F597" s="233" t="s">
        <v>234</v>
      </c>
      <c r="G597" s="230"/>
      <c r="H597" s="232" t="s">
        <v>1</v>
      </c>
      <c r="I597" s="234"/>
      <c r="J597" s="230"/>
      <c r="K597" s="230"/>
      <c r="L597" s="235"/>
      <c r="M597" s="236"/>
      <c r="N597" s="237"/>
      <c r="O597" s="237"/>
      <c r="P597" s="237"/>
      <c r="Q597" s="237"/>
      <c r="R597" s="237"/>
      <c r="S597" s="237"/>
      <c r="T597" s="23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9" t="s">
        <v>152</v>
      </c>
      <c r="AU597" s="239" t="s">
        <v>150</v>
      </c>
      <c r="AV597" s="13" t="s">
        <v>81</v>
      </c>
      <c r="AW597" s="13" t="s">
        <v>30</v>
      </c>
      <c r="AX597" s="13" t="s">
        <v>73</v>
      </c>
      <c r="AY597" s="239" t="s">
        <v>141</v>
      </c>
    </row>
    <row r="598" s="14" customFormat="1">
      <c r="A598" s="14"/>
      <c r="B598" s="240"/>
      <c r="C598" s="241"/>
      <c r="D598" s="231" t="s">
        <v>152</v>
      </c>
      <c r="E598" s="242" t="s">
        <v>1</v>
      </c>
      <c r="F598" s="243" t="s">
        <v>81</v>
      </c>
      <c r="G598" s="241"/>
      <c r="H598" s="244">
        <v>1</v>
      </c>
      <c r="I598" s="245"/>
      <c r="J598" s="241"/>
      <c r="K598" s="241"/>
      <c r="L598" s="246"/>
      <c r="M598" s="247"/>
      <c r="N598" s="248"/>
      <c r="O598" s="248"/>
      <c r="P598" s="248"/>
      <c r="Q598" s="248"/>
      <c r="R598" s="248"/>
      <c r="S598" s="248"/>
      <c r="T598" s="24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0" t="s">
        <v>152</v>
      </c>
      <c r="AU598" s="250" t="s">
        <v>150</v>
      </c>
      <c r="AV598" s="14" t="s">
        <v>150</v>
      </c>
      <c r="AW598" s="14" t="s">
        <v>30</v>
      </c>
      <c r="AX598" s="14" t="s">
        <v>73</v>
      </c>
      <c r="AY598" s="250" t="s">
        <v>141</v>
      </c>
    </row>
    <row r="599" s="13" customFormat="1">
      <c r="A599" s="13"/>
      <c r="B599" s="229"/>
      <c r="C599" s="230"/>
      <c r="D599" s="231" t="s">
        <v>152</v>
      </c>
      <c r="E599" s="232" t="s">
        <v>1</v>
      </c>
      <c r="F599" s="233" t="s">
        <v>711</v>
      </c>
      <c r="G599" s="230"/>
      <c r="H599" s="232" t="s">
        <v>1</v>
      </c>
      <c r="I599" s="234"/>
      <c r="J599" s="230"/>
      <c r="K599" s="230"/>
      <c r="L599" s="235"/>
      <c r="M599" s="236"/>
      <c r="N599" s="237"/>
      <c r="O599" s="237"/>
      <c r="P599" s="237"/>
      <c r="Q599" s="237"/>
      <c r="R599" s="237"/>
      <c r="S599" s="237"/>
      <c r="T599" s="23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9" t="s">
        <v>152</v>
      </c>
      <c r="AU599" s="239" t="s">
        <v>150</v>
      </c>
      <c r="AV599" s="13" t="s">
        <v>81</v>
      </c>
      <c r="AW599" s="13" t="s">
        <v>30</v>
      </c>
      <c r="AX599" s="13" t="s">
        <v>73</v>
      </c>
      <c r="AY599" s="239" t="s">
        <v>141</v>
      </c>
    </row>
    <row r="600" s="14" customFormat="1">
      <c r="A600" s="14"/>
      <c r="B600" s="240"/>
      <c r="C600" s="241"/>
      <c r="D600" s="231" t="s">
        <v>152</v>
      </c>
      <c r="E600" s="242" t="s">
        <v>1</v>
      </c>
      <c r="F600" s="243" t="s">
        <v>150</v>
      </c>
      <c r="G600" s="241"/>
      <c r="H600" s="244">
        <v>2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0" t="s">
        <v>152</v>
      </c>
      <c r="AU600" s="250" t="s">
        <v>150</v>
      </c>
      <c r="AV600" s="14" t="s">
        <v>150</v>
      </c>
      <c r="AW600" s="14" t="s">
        <v>30</v>
      </c>
      <c r="AX600" s="14" t="s">
        <v>73</v>
      </c>
      <c r="AY600" s="250" t="s">
        <v>141</v>
      </c>
    </row>
    <row r="601" s="15" customFormat="1">
      <c r="A601" s="15"/>
      <c r="B601" s="251"/>
      <c r="C601" s="252"/>
      <c r="D601" s="231" t="s">
        <v>152</v>
      </c>
      <c r="E601" s="253" t="s">
        <v>1</v>
      </c>
      <c r="F601" s="254" t="s">
        <v>170</v>
      </c>
      <c r="G601" s="252"/>
      <c r="H601" s="255">
        <v>42</v>
      </c>
      <c r="I601" s="256"/>
      <c r="J601" s="252"/>
      <c r="K601" s="252"/>
      <c r="L601" s="257"/>
      <c r="M601" s="258"/>
      <c r="N601" s="259"/>
      <c r="O601" s="259"/>
      <c r="P601" s="259"/>
      <c r="Q601" s="259"/>
      <c r="R601" s="259"/>
      <c r="S601" s="259"/>
      <c r="T601" s="260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1" t="s">
        <v>152</v>
      </c>
      <c r="AU601" s="261" t="s">
        <v>150</v>
      </c>
      <c r="AV601" s="15" t="s">
        <v>149</v>
      </c>
      <c r="AW601" s="15" t="s">
        <v>30</v>
      </c>
      <c r="AX601" s="15" t="s">
        <v>81</v>
      </c>
      <c r="AY601" s="261" t="s">
        <v>141</v>
      </c>
    </row>
    <row r="602" s="2" customFormat="1" ht="24.15" customHeight="1">
      <c r="A602" s="38"/>
      <c r="B602" s="39"/>
      <c r="C602" s="215" t="s">
        <v>712</v>
      </c>
      <c r="D602" s="215" t="s">
        <v>145</v>
      </c>
      <c r="E602" s="216" t="s">
        <v>713</v>
      </c>
      <c r="F602" s="217" t="s">
        <v>714</v>
      </c>
      <c r="G602" s="218" t="s">
        <v>715</v>
      </c>
      <c r="H602" s="219">
        <v>1</v>
      </c>
      <c r="I602" s="220"/>
      <c r="J602" s="221">
        <f>ROUND(I602*H602,2)</f>
        <v>0</v>
      </c>
      <c r="K602" s="222"/>
      <c r="L602" s="44"/>
      <c r="M602" s="223" t="s">
        <v>1</v>
      </c>
      <c r="N602" s="224" t="s">
        <v>39</v>
      </c>
      <c r="O602" s="91"/>
      <c r="P602" s="225">
        <f>O602*H602</f>
        <v>0</v>
      </c>
      <c r="Q602" s="225">
        <v>0</v>
      </c>
      <c r="R602" s="225">
        <f>Q602*H602</f>
        <v>0</v>
      </c>
      <c r="S602" s="225">
        <v>0</v>
      </c>
      <c r="T602" s="22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457</v>
      </c>
      <c r="AT602" s="227" t="s">
        <v>145</v>
      </c>
      <c r="AU602" s="227" t="s">
        <v>150</v>
      </c>
      <c r="AY602" s="17" t="s">
        <v>141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150</v>
      </c>
      <c r="BK602" s="228">
        <f>ROUND(I602*H602,2)</f>
        <v>0</v>
      </c>
      <c r="BL602" s="17" t="s">
        <v>457</v>
      </c>
      <c r="BM602" s="227" t="s">
        <v>716</v>
      </c>
    </row>
    <row r="603" s="14" customFormat="1">
      <c r="A603" s="14"/>
      <c r="B603" s="240"/>
      <c r="C603" s="241"/>
      <c r="D603" s="231" t="s">
        <v>152</v>
      </c>
      <c r="E603" s="242" t="s">
        <v>1</v>
      </c>
      <c r="F603" s="243" t="s">
        <v>81</v>
      </c>
      <c r="G603" s="241"/>
      <c r="H603" s="244">
        <v>1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152</v>
      </c>
      <c r="AU603" s="250" t="s">
        <v>150</v>
      </c>
      <c r="AV603" s="14" t="s">
        <v>150</v>
      </c>
      <c r="AW603" s="14" t="s">
        <v>30</v>
      </c>
      <c r="AX603" s="14" t="s">
        <v>81</v>
      </c>
      <c r="AY603" s="250" t="s">
        <v>141</v>
      </c>
    </row>
    <row r="604" s="2" customFormat="1" ht="24.15" customHeight="1">
      <c r="A604" s="38"/>
      <c r="B604" s="39"/>
      <c r="C604" s="215" t="s">
        <v>717</v>
      </c>
      <c r="D604" s="215" t="s">
        <v>145</v>
      </c>
      <c r="E604" s="216" t="s">
        <v>718</v>
      </c>
      <c r="F604" s="217" t="s">
        <v>719</v>
      </c>
      <c r="G604" s="218" t="s">
        <v>715</v>
      </c>
      <c r="H604" s="219">
        <v>1</v>
      </c>
      <c r="I604" s="220"/>
      <c r="J604" s="221">
        <f>ROUND(I604*H604,2)</f>
        <v>0</v>
      </c>
      <c r="K604" s="222"/>
      <c r="L604" s="44"/>
      <c r="M604" s="223" t="s">
        <v>1</v>
      </c>
      <c r="N604" s="224" t="s">
        <v>39</v>
      </c>
      <c r="O604" s="91"/>
      <c r="P604" s="225">
        <f>O604*H604</f>
        <v>0</v>
      </c>
      <c r="Q604" s="225">
        <v>0</v>
      </c>
      <c r="R604" s="225">
        <f>Q604*H604</f>
        <v>0</v>
      </c>
      <c r="S604" s="225">
        <v>0</v>
      </c>
      <c r="T604" s="226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27" t="s">
        <v>457</v>
      </c>
      <c r="AT604" s="227" t="s">
        <v>145</v>
      </c>
      <c r="AU604" s="227" t="s">
        <v>150</v>
      </c>
      <c r="AY604" s="17" t="s">
        <v>141</v>
      </c>
      <c r="BE604" s="228">
        <f>IF(N604="základní",J604,0)</f>
        <v>0</v>
      </c>
      <c r="BF604" s="228">
        <f>IF(N604="snížená",J604,0)</f>
        <v>0</v>
      </c>
      <c r="BG604" s="228">
        <f>IF(N604="zákl. přenesená",J604,0)</f>
        <v>0</v>
      </c>
      <c r="BH604" s="228">
        <f>IF(N604="sníž. přenesená",J604,0)</f>
        <v>0</v>
      </c>
      <c r="BI604" s="228">
        <f>IF(N604="nulová",J604,0)</f>
        <v>0</v>
      </c>
      <c r="BJ604" s="17" t="s">
        <v>150</v>
      </c>
      <c r="BK604" s="228">
        <f>ROUND(I604*H604,2)</f>
        <v>0</v>
      </c>
      <c r="BL604" s="17" t="s">
        <v>457</v>
      </c>
      <c r="BM604" s="227" t="s">
        <v>720</v>
      </c>
    </row>
    <row r="605" s="14" customFormat="1">
      <c r="A605" s="14"/>
      <c r="B605" s="240"/>
      <c r="C605" s="241"/>
      <c r="D605" s="231" t="s">
        <v>152</v>
      </c>
      <c r="E605" s="242" t="s">
        <v>1</v>
      </c>
      <c r="F605" s="243" t="s">
        <v>81</v>
      </c>
      <c r="G605" s="241"/>
      <c r="H605" s="244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152</v>
      </c>
      <c r="AU605" s="250" t="s">
        <v>150</v>
      </c>
      <c r="AV605" s="14" t="s">
        <v>150</v>
      </c>
      <c r="AW605" s="14" t="s">
        <v>30</v>
      </c>
      <c r="AX605" s="14" t="s">
        <v>81</v>
      </c>
      <c r="AY605" s="250" t="s">
        <v>141</v>
      </c>
    </row>
    <row r="606" s="2" customFormat="1" ht="37.8" customHeight="1">
      <c r="A606" s="38"/>
      <c r="B606" s="39"/>
      <c r="C606" s="215" t="s">
        <v>721</v>
      </c>
      <c r="D606" s="215" t="s">
        <v>145</v>
      </c>
      <c r="E606" s="216" t="s">
        <v>722</v>
      </c>
      <c r="F606" s="217" t="s">
        <v>723</v>
      </c>
      <c r="G606" s="218" t="s">
        <v>180</v>
      </c>
      <c r="H606" s="219">
        <v>42</v>
      </c>
      <c r="I606" s="220"/>
      <c r="J606" s="221">
        <f>ROUND(I606*H606,2)</f>
        <v>0</v>
      </c>
      <c r="K606" s="222"/>
      <c r="L606" s="44"/>
      <c r="M606" s="223" t="s">
        <v>1</v>
      </c>
      <c r="N606" s="224" t="s">
        <v>39</v>
      </c>
      <c r="O606" s="91"/>
      <c r="P606" s="225">
        <f>O606*H606</f>
        <v>0</v>
      </c>
      <c r="Q606" s="225">
        <v>5.0000000000000002E-05</v>
      </c>
      <c r="R606" s="225">
        <f>Q606*H606</f>
        <v>0.0021000000000000003</v>
      </c>
      <c r="S606" s="225">
        <v>0</v>
      </c>
      <c r="T606" s="22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457</v>
      </c>
      <c r="AT606" s="227" t="s">
        <v>145</v>
      </c>
      <c r="AU606" s="227" t="s">
        <v>150</v>
      </c>
      <c r="AY606" s="17" t="s">
        <v>141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150</v>
      </c>
      <c r="BK606" s="228">
        <f>ROUND(I606*H606,2)</f>
        <v>0</v>
      </c>
      <c r="BL606" s="17" t="s">
        <v>457</v>
      </c>
      <c r="BM606" s="227" t="s">
        <v>724</v>
      </c>
    </row>
    <row r="607" s="14" customFormat="1">
      <c r="A607" s="14"/>
      <c r="B607" s="240"/>
      <c r="C607" s="241"/>
      <c r="D607" s="231" t="s">
        <v>152</v>
      </c>
      <c r="E607" s="242" t="s">
        <v>1</v>
      </c>
      <c r="F607" s="243" t="s">
        <v>725</v>
      </c>
      <c r="G607" s="241"/>
      <c r="H607" s="244">
        <v>42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0" t="s">
        <v>152</v>
      </c>
      <c r="AU607" s="250" t="s">
        <v>150</v>
      </c>
      <c r="AV607" s="14" t="s">
        <v>150</v>
      </c>
      <c r="AW607" s="14" t="s">
        <v>30</v>
      </c>
      <c r="AX607" s="14" t="s">
        <v>81</v>
      </c>
      <c r="AY607" s="250" t="s">
        <v>141</v>
      </c>
    </row>
    <row r="608" s="2" customFormat="1" ht="16.5" customHeight="1">
      <c r="A608" s="38"/>
      <c r="B608" s="39"/>
      <c r="C608" s="215" t="s">
        <v>726</v>
      </c>
      <c r="D608" s="215" t="s">
        <v>145</v>
      </c>
      <c r="E608" s="216" t="s">
        <v>727</v>
      </c>
      <c r="F608" s="217" t="s">
        <v>728</v>
      </c>
      <c r="G608" s="218" t="s">
        <v>180</v>
      </c>
      <c r="H608" s="219">
        <v>13</v>
      </c>
      <c r="I608" s="220"/>
      <c r="J608" s="221">
        <f>ROUND(I608*H608,2)</f>
        <v>0</v>
      </c>
      <c r="K608" s="222"/>
      <c r="L608" s="44"/>
      <c r="M608" s="223" t="s">
        <v>1</v>
      </c>
      <c r="N608" s="224" t="s">
        <v>39</v>
      </c>
      <c r="O608" s="91"/>
      <c r="P608" s="225">
        <f>O608*H608</f>
        <v>0</v>
      </c>
      <c r="Q608" s="225">
        <v>0</v>
      </c>
      <c r="R608" s="225">
        <f>Q608*H608</f>
        <v>0</v>
      </c>
      <c r="S608" s="225">
        <v>0.00024000000000000001</v>
      </c>
      <c r="T608" s="226">
        <f>S608*H608</f>
        <v>0.0031199999999999999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7" t="s">
        <v>457</v>
      </c>
      <c r="AT608" s="227" t="s">
        <v>145</v>
      </c>
      <c r="AU608" s="227" t="s">
        <v>150</v>
      </c>
      <c r="AY608" s="17" t="s">
        <v>141</v>
      </c>
      <c r="BE608" s="228">
        <f>IF(N608="základní",J608,0)</f>
        <v>0</v>
      </c>
      <c r="BF608" s="228">
        <f>IF(N608="snížená",J608,0)</f>
        <v>0</v>
      </c>
      <c r="BG608" s="228">
        <f>IF(N608="zákl. přenesená",J608,0)</f>
        <v>0</v>
      </c>
      <c r="BH608" s="228">
        <f>IF(N608="sníž. přenesená",J608,0)</f>
        <v>0</v>
      </c>
      <c r="BI608" s="228">
        <f>IF(N608="nulová",J608,0)</f>
        <v>0</v>
      </c>
      <c r="BJ608" s="17" t="s">
        <v>150</v>
      </c>
      <c r="BK608" s="228">
        <f>ROUND(I608*H608,2)</f>
        <v>0</v>
      </c>
      <c r="BL608" s="17" t="s">
        <v>457</v>
      </c>
      <c r="BM608" s="227" t="s">
        <v>729</v>
      </c>
    </row>
    <row r="609" s="14" customFormat="1">
      <c r="A609" s="14"/>
      <c r="B609" s="240"/>
      <c r="C609" s="241"/>
      <c r="D609" s="231" t="s">
        <v>152</v>
      </c>
      <c r="E609" s="242" t="s">
        <v>1</v>
      </c>
      <c r="F609" s="243" t="s">
        <v>730</v>
      </c>
      <c r="G609" s="241"/>
      <c r="H609" s="244">
        <v>13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152</v>
      </c>
      <c r="AU609" s="250" t="s">
        <v>150</v>
      </c>
      <c r="AV609" s="14" t="s">
        <v>150</v>
      </c>
      <c r="AW609" s="14" t="s">
        <v>30</v>
      </c>
      <c r="AX609" s="14" t="s">
        <v>81</v>
      </c>
      <c r="AY609" s="250" t="s">
        <v>141</v>
      </c>
    </row>
    <row r="610" s="2" customFormat="1" ht="16.5" customHeight="1">
      <c r="A610" s="38"/>
      <c r="B610" s="39"/>
      <c r="C610" s="215" t="s">
        <v>731</v>
      </c>
      <c r="D610" s="215" t="s">
        <v>145</v>
      </c>
      <c r="E610" s="216" t="s">
        <v>732</v>
      </c>
      <c r="F610" s="217" t="s">
        <v>733</v>
      </c>
      <c r="G610" s="218" t="s">
        <v>158</v>
      </c>
      <c r="H610" s="219">
        <v>11</v>
      </c>
      <c r="I610" s="220"/>
      <c r="J610" s="221">
        <f>ROUND(I610*H610,2)</f>
        <v>0</v>
      </c>
      <c r="K610" s="222"/>
      <c r="L610" s="44"/>
      <c r="M610" s="223" t="s">
        <v>1</v>
      </c>
      <c r="N610" s="224" t="s">
        <v>39</v>
      </c>
      <c r="O610" s="91"/>
      <c r="P610" s="225">
        <f>O610*H610</f>
        <v>0</v>
      </c>
      <c r="Q610" s="225">
        <v>0</v>
      </c>
      <c r="R610" s="225">
        <f>Q610*H610</f>
        <v>0</v>
      </c>
      <c r="S610" s="225">
        <v>0</v>
      </c>
      <c r="T610" s="226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457</v>
      </c>
      <c r="AT610" s="227" t="s">
        <v>145</v>
      </c>
      <c r="AU610" s="227" t="s">
        <v>150</v>
      </c>
      <c r="AY610" s="17" t="s">
        <v>141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150</v>
      </c>
      <c r="BK610" s="228">
        <f>ROUND(I610*H610,2)</f>
        <v>0</v>
      </c>
      <c r="BL610" s="17" t="s">
        <v>457</v>
      </c>
      <c r="BM610" s="227" t="s">
        <v>734</v>
      </c>
    </row>
    <row r="611" s="13" customFormat="1">
      <c r="A611" s="13"/>
      <c r="B611" s="229"/>
      <c r="C611" s="230"/>
      <c r="D611" s="231" t="s">
        <v>152</v>
      </c>
      <c r="E611" s="232" t="s">
        <v>1</v>
      </c>
      <c r="F611" s="233" t="s">
        <v>735</v>
      </c>
      <c r="G611" s="230"/>
      <c r="H611" s="232" t="s">
        <v>1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152</v>
      </c>
      <c r="AU611" s="239" t="s">
        <v>150</v>
      </c>
      <c r="AV611" s="13" t="s">
        <v>81</v>
      </c>
      <c r="AW611" s="13" t="s">
        <v>30</v>
      </c>
      <c r="AX611" s="13" t="s">
        <v>73</v>
      </c>
      <c r="AY611" s="239" t="s">
        <v>141</v>
      </c>
    </row>
    <row r="612" s="14" customFormat="1">
      <c r="A612" s="14"/>
      <c r="B612" s="240"/>
      <c r="C612" s="241"/>
      <c r="D612" s="231" t="s">
        <v>152</v>
      </c>
      <c r="E612" s="242" t="s">
        <v>1</v>
      </c>
      <c r="F612" s="243" t="s">
        <v>736</v>
      </c>
      <c r="G612" s="241"/>
      <c r="H612" s="244">
        <v>11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152</v>
      </c>
      <c r="AU612" s="250" t="s">
        <v>150</v>
      </c>
      <c r="AV612" s="14" t="s">
        <v>150</v>
      </c>
      <c r="AW612" s="14" t="s">
        <v>30</v>
      </c>
      <c r="AX612" s="14" t="s">
        <v>81</v>
      </c>
      <c r="AY612" s="250" t="s">
        <v>141</v>
      </c>
    </row>
    <row r="613" s="2" customFormat="1" ht="24.15" customHeight="1">
      <c r="A613" s="38"/>
      <c r="B613" s="39"/>
      <c r="C613" s="215" t="s">
        <v>737</v>
      </c>
      <c r="D613" s="215" t="s">
        <v>145</v>
      </c>
      <c r="E613" s="216" t="s">
        <v>738</v>
      </c>
      <c r="F613" s="217" t="s">
        <v>739</v>
      </c>
      <c r="G613" s="218" t="s">
        <v>158</v>
      </c>
      <c r="H613" s="219">
        <v>2</v>
      </c>
      <c r="I613" s="220"/>
      <c r="J613" s="221">
        <f>ROUND(I613*H613,2)</f>
        <v>0</v>
      </c>
      <c r="K613" s="222"/>
      <c r="L613" s="44"/>
      <c r="M613" s="223" t="s">
        <v>1</v>
      </c>
      <c r="N613" s="224" t="s">
        <v>39</v>
      </c>
      <c r="O613" s="91"/>
      <c r="P613" s="225">
        <f>O613*H613</f>
        <v>0</v>
      </c>
      <c r="Q613" s="225">
        <v>0</v>
      </c>
      <c r="R613" s="225">
        <f>Q613*H613</f>
        <v>0</v>
      </c>
      <c r="S613" s="225">
        <v>0</v>
      </c>
      <c r="T613" s="226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457</v>
      </c>
      <c r="AT613" s="227" t="s">
        <v>145</v>
      </c>
      <c r="AU613" s="227" t="s">
        <v>150</v>
      </c>
      <c r="AY613" s="17" t="s">
        <v>141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150</v>
      </c>
      <c r="BK613" s="228">
        <f>ROUND(I613*H613,2)</f>
        <v>0</v>
      </c>
      <c r="BL613" s="17" t="s">
        <v>457</v>
      </c>
      <c r="BM613" s="227" t="s">
        <v>740</v>
      </c>
    </row>
    <row r="614" s="14" customFormat="1">
      <c r="A614" s="14"/>
      <c r="B614" s="240"/>
      <c r="C614" s="241"/>
      <c r="D614" s="231" t="s">
        <v>152</v>
      </c>
      <c r="E614" s="242" t="s">
        <v>1</v>
      </c>
      <c r="F614" s="243" t="s">
        <v>150</v>
      </c>
      <c r="G614" s="241"/>
      <c r="H614" s="244">
        <v>2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0" t="s">
        <v>152</v>
      </c>
      <c r="AU614" s="250" t="s">
        <v>150</v>
      </c>
      <c r="AV614" s="14" t="s">
        <v>150</v>
      </c>
      <c r="AW614" s="14" t="s">
        <v>30</v>
      </c>
      <c r="AX614" s="14" t="s">
        <v>81</v>
      </c>
      <c r="AY614" s="250" t="s">
        <v>141</v>
      </c>
    </row>
    <row r="615" s="2" customFormat="1" ht="21.75" customHeight="1">
      <c r="A615" s="38"/>
      <c r="B615" s="39"/>
      <c r="C615" s="215" t="s">
        <v>741</v>
      </c>
      <c r="D615" s="215" t="s">
        <v>145</v>
      </c>
      <c r="E615" s="216" t="s">
        <v>742</v>
      </c>
      <c r="F615" s="217" t="s">
        <v>743</v>
      </c>
      <c r="G615" s="218" t="s">
        <v>158</v>
      </c>
      <c r="H615" s="219">
        <v>7</v>
      </c>
      <c r="I615" s="220"/>
      <c r="J615" s="221">
        <f>ROUND(I615*H615,2)</f>
        <v>0</v>
      </c>
      <c r="K615" s="222"/>
      <c r="L615" s="44"/>
      <c r="M615" s="223" t="s">
        <v>1</v>
      </c>
      <c r="N615" s="224" t="s">
        <v>39</v>
      </c>
      <c r="O615" s="91"/>
      <c r="P615" s="225">
        <f>O615*H615</f>
        <v>0</v>
      </c>
      <c r="Q615" s="225">
        <v>0.00017000000000000001</v>
      </c>
      <c r="R615" s="225">
        <f>Q615*H615</f>
        <v>0.0011900000000000001</v>
      </c>
      <c r="S615" s="225">
        <v>0</v>
      </c>
      <c r="T615" s="226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7" t="s">
        <v>457</v>
      </c>
      <c r="AT615" s="227" t="s">
        <v>145</v>
      </c>
      <c r="AU615" s="227" t="s">
        <v>150</v>
      </c>
      <c r="AY615" s="17" t="s">
        <v>141</v>
      </c>
      <c r="BE615" s="228">
        <f>IF(N615="základní",J615,0)</f>
        <v>0</v>
      </c>
      <c r="BF615" s="228">
        <f>IF(N615="snížená",J615,0)</f>
        <v>0</v>
      </c>
      <c r="BG615" s="228">
        <f>IF(N615="zákl. přenesená",J615,0)</f>
        <v>0</v>
      </c>
      <c r="BH615" s="228">
        <f>IF(N615="sníž. přenesená",J615,0)</f>
        <v>0</v>
      </c>
      <c r="BI615" s="228">
        <f>IF(N615="nulová",J615,0)</f>
        <v>0</v>
      </c>
      <c r="BJ615" s="17" t="s">
        <v>150</v>
      </c>
      <c r="BK615" s="228">
        <f>ROUND(I615*H615,2)</f>
        <v>0</v>
      </c>
      <c r="BL615" s="17" t="s">
        <v>457</v>
      </c>
      <c r="BM615" s="227" t="s">
        <v>744</v>
      </c>
    </row>
    <row r="616" s="13" customFormat="1">
      <c r="A616" s="13"/>
      <c r="B616" s="229"/>
      <c r="C616" s="230"/>
      <c r="D616" s="231" t="s">
        <v>152</v>
      </c>
      <c r="E616" s="232" t="s">
        <v>1</v>
      </c>
      <c r="F616" s="233" t="s">
        <v>745</v>
      </c>
      <c r="G616" s="230"/>
      <c r="H616" s="232" t="s">
        <v>1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9" t="s">
        <v>152</v>
      </c>
      <c r="AU616" s="239" t="s">
        <v>150</v>
      </c>
      <c r="AV616" s="13" t="s">
        <v>81</v>
      </c>
      <c r="AW616" s="13" t="s">
        <v>30</v>
      </c>
      <c r="AX616" s="13" t="s">
        <v>73</v>
      </c>
      <c r="AY616" s="239" t="s">
        <v>141</v>
      </c>
    </row>
    <row r="617" s="14" customFormat="1">
      <c r="A617" s="14"/>
      <c r="B617" s="240"/>
      <c r="C617" s="241"/>
      <c r="D617" s="231" t="s">
        <v>152</v>
      </c>
      <c r="E617" s="242" t="s">
        <v>1</v>
      </c>
      <c r="F617" s="243" t="s">
        <v>746</v>
      </c>
      <c r="G617" s="241"/>
      <c r="H617" s="244">
        <v>7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152</v>
      </c>
      <c r="AU617" s="250" t="s">
        <v>150</v>
      </c>
      <c r="AV617" s="14" t="s">
        <v>150</v>
      </c>
      <c r="AW617" s="14" t="s">
        <v>30</v>
      </c>
      <c r="AX617" s="14" t="s">
        <v>81</v>
      </c>
      <c r="AY617" s="250" t="s">
        <v>141</v>
      </c>
    </row>
    <row r="618" s="2" customFormat="1" ht="21.75" customHeight="1">
      <c r="A618" s="38"/>
      <c r="B618" s="39"/>
      <c r="C618" s="215" t="s">
        <v>747</v>
      </c>
      <c r="D618" s="215" t="s">
        <v>145</v>
      </c>
      <c r="E618" s="216" t="s">
        <v>748</v>
      </c>
      <c r="F618" s="217" t="s">
        <v>749</v>
      </c>
      <c r="G618" s="218" t="s">
        <v>715</v>
      </c>
      <c r="H618" s="219">
        <v>2</v>
      </c>
      <c r="I618" s="220"/>
      <c r="J618" s="221">
        <f>ROUND(I618*H618,2)</f>
        <v>0</v>
      </c>
      <c r="K618" s="222"/>
      <c r="L618" s="44"/>
      <c r="M618" s="223" t="s">
        <v>1</v>
      </c>
      <c r="N618" s="224" t="s">
        <v>39</v>
      </c>
      <c r="O618" s="91"/>
      <c r="P618" s="225">
        <f>O618*H618</f>
        <v>0</v>
      </c>
      <c r="Q618" s="225">
        <v>0.00021000000000000001</v>
      </c>
      <c r="R618" s="225">
        <f>Q618*H618</f>
        <v>0.00042000000000000002</v>
      </c>
      <c r="S618" s="225">
        <v>0</v>
      </c>
      <c r="T618" s="22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457</v>
      </c>
      <c r="AT618" s="227" t="s">
        <v>145</v>
      </c>
      <c r="AU618" s="227" t="s">
        <v>150</v>
      </c>
      <c r="AY618" s="17" t="s">
        <v>141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150</v>
      </c>
      <c r="BK618" s="228">
        <f>ROUND(I618*H618,2)</f>
        <v>0</v>
      </c>
      <c r="BL618" s="17" t="s">
        <v>457</v>
      </c>
      <c r="BM618" s="227" t="s">
        <v>750</v>
      </c>
    </row>
    <row r="619" s="13" customFormat="1">
      <c r="A619" s="13"/>
      <c r="B619" s="229"/>
      <c r="C619" s="230"/>
      <c r="D619" s="231" t="s">
        <v>152</v>
      </c>
      <c r="E619" s="232" t="s">
        <v>1</v>
      </c>
      <c r="F619" s="233" t="s">
        <v>751</v>
      </c>
      <c r="G619" s="230"/>
      <c r="H619" s="232" t="s">
        <v>1</v>
      </c>
      <c r="I619" s="234"/>
      <c r="J619" s="230"/>
      <c r="K619" s="230"/>
      <c r="L619" s="235"/>
      <c r="M619" s="236"/>
      <c r="N619" s="237"/>
      <c r="O619" s="237"/>
      <c r="P619" s="237"/>
      <c r="Q619" s="237"/>
      <c r="R619" s="237"/>
      <c r="S619" s="237"/>
      <c r="T619" s="23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9" t="s">
        <v>152</v>
      </c>
      <c r="AU619" s="239" t="s">
        <v>150</v>
      </c>
      <c r="AV619" s="13" t="s">
        <v>81</v>
      </c>
      <c r="AW619" s="13" t="s">
        <v>30</v>
      </c>
      <c r="AX619" s="13" t="s">
        <v>73</v>
      </c>
      <c r="AY619" s="239" t="s">
        <v>141</v>
      </c>
    </row>
    <row r="620" s="14" customFormat="1">
      <c r="A620" s="14"/>
      <c r="B620" s="240"/>
      <c r="C620" s="241"/>
      <c r="D620" s="231" t="s">
        <v>152</v>
      </c>
      <c r="E620" s="242" t="s">
        <v>1</v>
      </c>
      <c r="F620" s="243" t="s">
        <v>599</v>
      </c>
      <c r="G620" s="241"/>
      <c r="H620" s="244">
        <v>2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0" t="s">
        <v>152</v>
      </c>
      <c r="AU620" s="250" t="s">
        <v>150</v>
      </c>
      <c r="AV620" s="14" t="s">
        <v>150</v>
      </c>
      <c r="AW620" s="14" t="s">
        <v>30</v>
      </c>
      <c r="AX620" s="14" t="s">
        <v>81</v>
      </c>
      <c r="AY620" s="250" t="s">
        <v>141</v>
      </c>
    </row>
    <row r="621" s="2" customFormat="1" ht="21.75" customHeight="1">
      <c r="A621" s="38"/>
      <c r="B621" s="39"/>
      <c r="C621" s="215" t="s">
        <v>752</v>
      </c>
      <c r="D621" s="215" t="s">
        <v>145</v>
      </c>
      <c r="E621" s="216" t="s">
        <v>753</v>
      </c>
      <c r="F621" s="217" t="s">
        <v>754</v>
      </c>
      <c r="G621" s="218" t="s">
        <v>158</v>
      </c>
      <c r="H621" s="219">
        <v>1</v>
      </c>
      <c r="I621" s="220"/>
      <c r="J621" s="221">
        <f>ROUND(I621*H621,2)</f>
        <v>0</v>
      </c>
      <c r="K621" s="222"/>
      <c r="L621" s="44"/>
      <c r="M621" s="223" t="s">
        <v>1</v>
      </c>
      <c r="N621" s="224" t="s">
        <v>39</v>
      </c>
      <c r="O621" s="91"/>
      <c r="P621" s="225">
        <f>O621*H621</f>
        <v>0</v>
      </c>
      <c r="Q621" s="225">
        <v>0</v>
      </c>
      <c r="R621" s="225">
        <f>Q621*H621</f>
        <v>0</v>
      </c>
      <c r="S621" s="225">
        <v>0.00052999999999999998</v>
      </c>
      <c r="T621" s="226">
        <f>S621*H621</f>
        <v>0.00052999999999999998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7" t="s">
        <v>457</v>
      </c>
      <c r="AT621" s="227" t="s">
        <v>145</v>
      </c>
      <c r="AU621" s="227" t="s">
        <v>150</v>
      </c>
      <c r="AY621" s="17" t="s">
        <v>141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7" t="s">
        <v>150</v>
      </c>
      <c r="BK621" s="228">
        <f>ROUND(I621*H621,2)</f>
        <v>0</v>
      </c>
      <c r="BL621" s="17" t="s">
        <v>457</v>
      </c>
      <c r="BM621" s="227" t="s">
        <v>755</v>
      </c>
    </row>
    <row r="622" s="13" customFormat="1">
      <c r="A622" s="13"/>
      <c r="B622" s="229"/>
      <c r="C622" s="230"/>
      <c r="D622" s="231" t="s">
        <v>152</v>
      </c>
      <c r="E622" s="232" t="s">
        <v>1</v>
      </c>
      <c r="F622" s="233" t="s">
        <v>756</v>
      </c>
      <c r="G622" s="230"/>
      <c r="H622" s="232" t="s">
        <v>1</v>
      </c>
      <c r="I622" s="234"/>
      <c r="J622" s="230"/>
      <c r="K622" s="230"/>
      <c r="L622" s="235"/>
      <c r="M622" s="236"/>
      <c r="N622" s="237"/>
      <c r="O622" s="237"/>
      <c r="P622" s="237"/>
      <c r="Q622" s="237"/>
      <c r="R622" s="237"/>
      <c r="S622" s="237"/>
      <c r="T622" s="23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9" t="s">
        <v>152</v>
      </c>
      <c r="AU622" s="239" t="s">
        <v>150</v>
      </c>
      <c r="AV622" s="13" t="s">
        <v>81</v>
      </c>
      <c r="AW622" s="13" t="s">
        <v>30</v>
      </c>
      <c r="AX622" s="13" t="s">
        <v>73</v>
      </c>
      <c r="AY622" s="239" t="s">
        <v>141</v>
      </c>
    </row>
    <row r="623" s="14" customFormat="1">
      <c r="A623" s="14"/>
      <c r="B623" s="240"/>
      <c r="C623" s="241"/>
      <c r="D623" s="231" t="s">
        <v>152</v>
      </c>
      <c r="E623" s="242" t="s">
        <v>1</v>
      </c>
      <c r="F623" s="243" t="s">
        <v>81</v>
      </c>
      <c r="G623" s="241"/>
      <c r="H623" s="244">
        <v>1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0" t="s">
        <v>152</v>
      </c>
      <c r="AU623" s="250" t="s">
        <v>150</v>
      </c>
      <c r="AV623" s="14" t="s">
        <v>150</v>
      </c>
      <c r="AW623" s="14" t="s">
        <v>30</v>
      </c>
      <c r="AX623" s="14" t="s">
        <v>73</v>
      </c>
      <c r="AY623" s="250" t="s">
        <v>141</v>
      </c>
    </row>
    <row r="624" s="15" customFormat="1">
      <c r="A624" s="15"/>
      <c r="B624" s="251"/>
      <c r="C624" s="252"/>
      <c r="D624" s="231" t="s">
        <v>152</v>
      </c>
      <c r="E624" s="253" t="s">
        <v>1</v>
      </c>
      <c r="F624" s="254" t="s">
        <v>170</v>
      </c>
      <c r="G624" s="252"/>
      <c r="H624" s="255">
        <v>1</v>
      </c>
      <c r="I624" s="256"/>
      <c r="J624" s="252"/>
      <c r="K624" s="252"/>
      <c r="L624" s="257"/>
      <c r="M624" s="258"/>
      <c r="N624" s="259"/>
      <c r="O624" s="259"/>
      <c r="P624" s="259"/>
      <c r="Q624" s="259"/>
      <c r="R624" s="259"/>
      <c r="S624" s="259"/>
      <c r="T624" s="260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1" t="s">
        <v>152</v>
      </c>
      <c r="AU624" s="261" t="s">
        <v>150</v>
      </c>
      <c r="AV624" s="15" t="s">
        <v>149</v>
      </c>
      <c r="AW624" s="15" t="s">
        <v>30</v>
      </c>
      <c r="AX624" s="15" t="s">
        <v>81</v>
      </c>
      <c r="AY624" s="261" t="s">
        <v>141</v>
      </c>
    </row>
    <row r="625" s="2" customFormat="1" ht="24.15" customHeight="1">
      <c r="A625" s="38"/>
      <c r="B625" s="39"/>
      <c r="C625" s="215" t="s">
        <v>757</v>
      </c>
      <c r="D625" s="215" t="s">
        <v>145</v>
      </c>
      <c r="E625" s="216" t="s">
        <v>758</v>
      </c>
      <c r="F625" s="217" t="s">
        <v>759</v>
      </c>
      <c r="G625" s="218" t="s">
        <v>158</v>
      </c>
      <c r="H625" s="219">
        <v>1</v>
      </c>
      <c r="I625" s="220"/>
      <c r="J625" s="221">
        <f>ROUND(I625*H625,2)</f>
        <v>0</v>
      </c>
      <c r="K625" s="222"/>
      <c r="L625" s="44"/>
      <c r="M625" s="223" t="s">
        <v>1</v>
      </c>
      <c r="N625" s="224" t="s">
        <v>39</v>
      </c>
      <c r="O625" s="91"/>
      <c r="P625" s="225">
        <f>O625*H625</f>
        <v>0</v>
      </c>
      <c r="Q625" s="225">
        <v>0</v>
      </c>
      <c r="R625" s="225">
        <f>Q625*H625</f>
        <v>0</v>
      </c>
      <c r="S625" s="225">
        <v>0.00123</v>
      </c>
      <c r="T625" s="226">
        <f>S625*H625</f>
        <v>0.00123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457</v>
      </c>
      <c r="AT625" s="227" t="s">
        <v>145</v>
      </c>
      <c r="AU625" s="227" t="s">
        <v>150</v>
      </c>
      <c r="AY625" s="17" t="s">
        <v>141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150</v>
      </c>
      <c r="BK625" s="228">
        <f>ROUND(I625*H625,2)</f>
        <v>0</v>
      </c>
      <c r="BL625" s="17" t="s">
        <v>457</v>
      </c>
      <c r="BM625" s="227" t="s">
        <v>760</v>
      </c>
    </row>
    <row r="626" s="13" customFormat="1">
      <c r="A626" s="13"/>
      <c r="B626" s="229"/>
      <c r="C626" s="230"/>
      <c r="D626" s="231" t="s">
        <v>152</v>
      </c>
      <c r="E626" s="232" t="s">
        <v>1</v>
      </c>
      <c r="F626" s="233" t="s">
        <v>761</v>
      </c>
      <c r="G626" s="230"/>
      <c r="H626" s="232" t="s">
        <v>1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9" t="s">
        <v>152</v>
      </c>
      <c r="AU626" s="239" t="s">
        <v>150</v>
      </c>
      <c r="AV626" s="13" t="s">
        <v>81</v>
      </c>
      <c r="AW626" s="13" t="s">
        <v>30</v>
      </c>
      <c r="AX626" s="13" t="s">
        <v>73</v>
      </c>
      <c r="AY626" s="239" t="s">
        <v>141</v>
      </c>
    </row>
    <row r="627" s="14" customFormat="1">
      <c r="A627" s="14"/>
      <c r="B627" s="240"/>
      <c r="C627" s="241"/>
      <c r="D627" s="231" t="s">
        <v>152</v>
      </c>
      <c r="E627" s="242" t="s">
        <v>1</v>
      </c>
      <c r="F627" s="243" t="s">
        <v>81</v>
      </c>
      <c r="G627" s="241"/>
      <c r="H627" s="244">
        <v>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152</v>
      </c>
      <c r="AU627" s="250" t="s">
        <v>150</v>
      </c>
      <c r="AV627" s="14" t="s">
        <v>150</v>
      </c>
      <c r="AW627" s="14" t="s">
        <v>30</v>
      </c>
      <c r="AX627" s="14" t="s">
        <v>81</v>
      </c>
      <c r="AY627" s="250" t="s">
        <v>141</v>
      </c>
    </row>
    <row r="628" s="2" customFormat="1" ht="24.15" customHeight="1">
      <c r="A628" s="38"/>
      <c r="B628" s="39"/>
      <c r="C628" s="215" t="s">
        <v>762</v>
      </c>
      <c r="D628" s="215" t="s">
        <v>145</v>
      </c>
      <c r="E628" s="216" t="s">
        <v>763</v>
      </c>
      <c r="F628" s="217" t="s">
        <v>764</v>
      </c>
      <c r="G628" s="218" t="s">
        <v>158</v>
      </c>
      <c r="H628" s="219">
        <v>4</v>
      </c>
      <c r="I628" s="220"/>
      <c r="J628" s="221">
        <f>ROUND(I628*H628,2)</f>
        <v>0</v>
      </c>
      <c r="K628" s="222"/>
      <c r="L628" s="44"/>
      <c r="M628" s="223" t="s">
        <v>1</v>
      </c>
      <c r="N628" s="224" t="s">
        <v>39</v>
      </c>
      <c r="O628" s="91"/>
      <c r="P628" s="225">
        <f>O628*H628</f>
        <v>0</v>
      </c>
      <c r="Q628" s="225">
        <v>0</v>
      </c>
      <c r="R628" s="225">
        <f>Q628*H628</f>
        <v>0</v>
      </c>
      <c r="S628" s="225">
        <v>0.00511</v>
      </c>
      <c r="T628" s="226">
        <f>S628*H628</f>
        <v>0.02044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457</v>
      </c>
      <c r="AT628" s="227" t="s">
        <v>145</v>
      </c>
      <c r="AU628" s="227" t="s">
        <v>150</v>
      </c>
      <c r="AY628" s="17" t="s">
        <v>141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150</v>
      </c>
      <c r="BK628" s="228">
        <f>ROUND(I628*H628,2)</f>
        <v>0</v>
      </c>
      <c r="BL628" s="17" t="s">
        <v>457</v>
      </c>
      <c r="BM628" s="227" t="s">
        <v>765</v>
      </c>
    </row>
    <row r="629" s="13" customFormat="1">
      <c r="A629" s="13"/>
      <c r="B629" s="229"/>
      <c r="C629" s="230"/>
      <c r="D629" s="231" t="s">
        <v>152</v>
      </c>
      <c r="E629" s="232" t="s">
        <v>1</v>
      </c>
      <c r="F629" s="233" t="s">
        <v>766</v>
      </c>
      <c r="G629" s="230"/>
      <c r="H629" s="232" t="s">
        <v>1</v>
      </c>
      <c r="I629" s="234"/>
      <c r="J629" s="230"/>
      <c r="K629" s="230"/>
      <c r="L629" s="235"/>
      <c r="M629" s="236"/>
      <c r="N629" s="237"/>
      <c r="O629" s="237"/>
      <c r="P629" s="237"/>
      <c r="Q629" s="237"/>
      <c r="R629" s="237"/>
      <c r="S629" s="237"/>
      <c r="T629" s="23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9" t="s">
        <v>152</v>
      </c>
      <c r="AU629" s="239" t="s">
        <v>150</v>
      </c>
      <c r="AV629" s="13" t="s">
        <v>81</v>
      </c>
      <c r="AW629" s="13" t="s">
        <v>30</v>
      </c>
      <c r="AX629" s="13" t="s">
        <v>73</v>
      </c>
      <c r="AY629" s="239" t="s">
        <v>141</v>
      </c>
    </row>
    <row r="630" s="14" customFormat="1">
      <c r="A630" s="14"/>
      <c r="B630" s="240"/>
      <c r="C630" s="241"/>
      <c r="D630" s="231" t="s">
        <v>152</v>
      </c>
      <c r="E630" s="242" t="s">
        <v>1</v>
      </c>
      <c r="F630" s="243" t="s">
        <v>81</v>
      </c>
      <c r="G630" s="241"/>
      <c r="H630" s="244">
        <v>1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152</v>
      </c>
      <c r="AU630" s="250" t="s">
        <v>150</v>
      </c>
      <c r="AV630" s="14" t="s">
        <v>150</v>
      </c>
      <c r="AW630" s="14" t="s">
        <v>30</v>
      </c>
      <c r="AX630" s="14" t="s">
        <v>73</v>
      </c>
      <c r="AY630" s="250" t="s">
        <v>141</v>
      </c>
    </row>
    <row r="631" s="13" customFormat="1">
      <c r="A631" s="13"/>
      <c r="B631" s="229"/>
      <c r="C631" s="230"/>
      <c r="D631" s="231" t="s">
        <v>152</v>
      </c>
      <c r="E631" s="232" t="s">
        <v>1</v>
      </c>
      <c r="F631" s="233" t="s">
        <v>767</v>
      </c>
      <c r="G631" s="230"/>
      <c r="H631" s="232" t="s">
        <v>1</v>
      </c>
      <c r="I631" s="234"/>
      <c r="J631" s="230"/>
      <c r="K631" s="230"/>
      <c r="L631" s="235"/>
      <c r="M631" s="236"/>
      <c r="N631" s="237"/>
      <c r="O631" s="237"/>
      <c r="P631" s="237"/>
      <c r="Q631" s="237"/>
      <c r="R631" s="237"/>
      <c r="S631" s="237"/>
      <c r="T631" s="23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9" t="s">
        <v>152</v>
      </c>
      <c r="AU631" s="239" t="s">
        <v>150</v>
      </c>
      <c r="AV631" s="13" t="s">
        <v>81</v>
      </c>
      <c r="AW631" s="13" t="s">
        <v>30</v>
      </c>
      <c r="AX631" s="13" t="s">
        <v>73</v>
      </c>
      <c r="AY631" s="239" t="s">
        <v>141</v>
      </c>
    </row>
    <row r="632" s="14" customFormat="1">
      <c r="A632" s="14"/>
      <c r="B632" s="240"/>
      <c r="C632" s="241"/>
      <c r="D632" s="231" t="s">
        <v>152</v>
      </c>
      <c r="E632" s="242" t="s">
        <v>1</v>
      </c>
      <c r="F632" s="243" t="s">
        <v>150</v>
      </c>
      <c r="G632" s="241"/>
      <c r="H632" s="244">
        <v>2</v>
      </c>
      <c r="I632" s="245"/>
      <c r="J632" s="241"/>
      <c r="K632" s="241"/>
      <c r="L632" s="246"/>
      <c r="M632" s="247"/>
      <c r="N632" s="248"/>
      <c r="O632" s="248"/>
      <c r="P632" s="248"/>
      <c r="Q632" s="248"/>
      <c r="R632" s="248"/>
      <c r="S632" s="248"/>
      <c r="T632" s="24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0" t="s">
        <v>152</v>
      </c>
      <c r="AU632" s="250" t="s">
        <v>150</v>
      </c>
      <c r="AV632" s="14" t="s">
        <v>150</v>
      </c>
      <c r="AW632" s="14" t="s">
        <v>30</v>
      </c>
      <c r="AX632" s="14" t="s">
        <v>73</v>
      </c>
      <c r="AY632" s="250" t="s">
        <v>141</v>
      </c>
    </row>
    <row r="633" s="13" customFormat="1">
      <c r="A633" s="13"/>
      <c r="B633" s="229"/>
      <c r="C633" s="230"/>
      <c r="D633" s="231" t="s">
        <v>152</v>
      </c>
      <c r="E633" s="232" t="s">
        <v>1</v>
      </c>
      <c r="F633" s="233" t="s">
        <v>768</v>
      </c>
      <c r="G633" s="230"/>
      <c r="H633" s="232" t="s">
        <v>1</v>
      </c>
      <c r="I633" s="234"/>
      <c r="J633" s="230"/>
      <c r="K633" s="230"/>
      <c r="L633" s="235"/>
      <c r="M633" s="236"/>
      <c r="N633" s="237"/>
      <c r="O633" s="237"/>
      <c r="P633" s="237"/>
      <c r="Q633" s="237"/>
      <c r="R633" s="237"/>
      <c r="S633" s="237"/>
      <c r="T633" s="23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9" t="s">
        <v>152</v>
      </c>
      <c r="AU633" s="239" t="s">
        <v>150</v>
      </c>
      <c r="AV633" s="13" t="s">
        <v>81</v>
      </c>
      <c r="AW633" s="13" t="s">
        <v>30</v>
      </c>
      <c r="AX633" s="13" t="s">
        <v>73</v>
      </c>
      <c r="AY633" s="239" t="s">
        <v>141</v>
      </c>
    </row>
    <row r="634" s="14" customFormat="1">
      <c r="A634" s="14"/>
      <c r="B634" s="240"/>
      <c r="C634" s="241"/>
      <c r="D634" s="231" t="s">
        <v>152</v>
      </c>
      <c r="E634" s="242" t="s">
        <v>1</v>
      </c>
      <c r="F634" s="243" t="s">
        <v>81</v>
      </c>
      <c r="G634" s="241"/>
      <c r="H634" s="244">
        <v>1</v>
      </c>
      <c r="I634" s="245"/>
      <c r="J634" s="241"/>
      <c r="K634" s="241"/>
      <c r="L634" s="246"/>
      <c r="M634" s="247"/>
      <c r="N634" s="248"/>
      <c r="O634" s="248"/>
      <c r="P634" s="248"/>
      <c r="Q634" s="248"/>
      <c r="R634" s="248"/>
      <c r="S634" s="248"/>
      <c r="T634" s="24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0" t="s">
        <v>152</v>
      </c>
      <c r="AU634" s="250" t="s">
        <v>150</v>
      </c>
      <c r="AV634" s="14" t="s">
        <v>150</v>
      </c>
      <c r="AW634" s="14" t="s">
        <v>30</v>
      </c>
      <c r="AX634" s="14" t="s">
        <v>73</v>
      </c>
      <c r="AY634" s="250" t="s">
        <v>141</v>
      </c>
    </row>
    <row r="635" s="15" customFormat="1">
      <c r="A635" s="15"/>
      <c r="B635" s="251"/>
      <c r="C635" s="252"/>
      <c r="D635" s="231" t="s">
        <v>152</v>
      </c>
      <c r="E635" s="253" t="s">
        <v>1</v>
      </c>
      <c r="F635" s="254" t="s">
        <v>170</v>
      </c>
      <c r="G635" s="252"/>
      <c r="H635" s="255">
        <v>4</v>
      </c>
      <c r="I635" s="256"/>
      <c r="J635" s="252"/>
      <c r="K635" s="252"/>
      <c r="L635" s="257"/>
      <c r="M635" s="258"/>
      <c r="N635" s="259"/>
      <c r="O635" s="259"/>
      <c r="P635" s="259"/>
      <c r="Q635" s="259"/>
      <c r="R635" s="259"/>
      <c r="S635" s="259"/>
      <c r="T635" s="260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1" t="s">
        <v>152</v>
      </c>
      <c r="AU635" s="261" t="s">
        <v>150</v>
      </c>
      <c r="AV635" s="15" t="s">
        <v>149</v>
      </c>
      <c r="AW635" s="15" t="s">
        <v>30</v>
      </c>
      <c r="AX635" s="15" t="s">
        <v>81</v>
      </c>
      <c r="AY635" s="261" t="s">
        <v>141</v>
      </c>
    </row>
    <row r="636" s="2" customFormat="1" ht="24.15" customHeight="1">
      <c r="A636" s="38"/>
      <c r="B636" s="39"/>
      <c r="C636" s="215" t="s">
        <v>769</v>
      </c>
      <c r="D636" s="215" t="s">
        <v>145</v>
      </c>
      <c r="E636" s="216" t="s">
        <v>770</v>
      </c>
      <c r="F636" s="217" t="s">
        <v>771</v>
      </c>
      <c r="G636" s="218" t="s">
        <v>158</v>
      </c>
      <c r="H636" s="219">
        <v>2</v>
      </c>
      <c r="I636" s="220"/>
      <c r="J636" s="221">
        <f>ROUND(I636*H636,2)</f>
        <v>0</v>
      </c>
      <c r="K636" s="222"/>
      <c r="L636" s="44"/>
      <c r="M636" s="223" t="s">
        <v>1</v>
      </c>
      <c r="N636" s="224" t="s">
        <v>39</v>
      </c>
      <c r="O636" s="91"/>
      <c r="P636" s="225">
        <f>O636*H636</f>
        <v>0</v>
      </c>
      <c r="Q636" s="225">
        <v>0.00076999999999999996</v>
      </c>
      <c r="R636" s="225">
        <f>Q636*H636</f>
        <v>0.0015399999999999999</v>
      </c>
      <c r="S636" s="225">
        <v>0</v>
      </c>
      <c r="T636" s="226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457</v>
      </c>
      <c r="AT636" s="227" t="s">
        <v>145</v>
      </c>
      <c r="AU636" s="227" t="s">
        <v>150</v>
      </c>
      <c r="AY636" s="17" t="s">
        <v>141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150</v>
      </c>
      <c r="BK636" s="228">
        <f>ROUND(I636*H636,2)</f>
        <v>0</v>
      </c>
      <c r="BL636" s="17" t="s">
        <v>457</v>
      </c>
      <c r="BM636" s="227" t="s">
        <v>772</v>
      </c>
    </row>
    <row r="637" s="13" customFormat="1">
      <c r="A637" s="13"/>
      <c r="B637" s="229"/>
      <c r="C637" s="230"/>
      <c r="D637" s="231" t="s">
        <v>152</v>
      </c>
      <c r="E637" s="232" t="s">
        <v>1</v>
      </c>
      <c r="F637" s="233" t="s">
        <v>773</v>
      </c>
      <c r="G637" s="230"/>
      <c r="H637" s="232" t="s">
        <v>1</v>
      </c>
      <c r="I637" s="234"/>
      <c r="J637" s="230"/>
      <c r="K637" s="230"/>
      <c r="L637" s="235"/>
      <c r="M637" s="236"/>
      <c r="N637" s="237"/>
      <c r="O637" s="237"/>
      <c r="P637" s="237"/>
      <c r="Q637" s="237"/>
      <c r="R637" s="237"/>
      <c r="S637" s="237"/>
      <c r="T637" s="23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9" t="s">
        <v>152</v>
      </c>
      <c r="AU637" s="239" t="s">
        <v>150</v>
      </c>
      <c r="AV637" s="13" t="s">
        <v>81</v>
      </c>
      <c r="AW637" s="13" t="s">
        <v>30</v>
      </c>
      <c r="AX637" s="13" t="s">
        <v>73</v>
      </c>
      <c r="AY637" s="239" t="s">
        <v>141</v>
      </c>
    </row>
    <row r="638" s="14" customFormat="1">
      <c r="A638" s="14"/>
      <c r="B638" s="240"/>
      <c r="C638" s="241"/>
      <c r="D638" s="231" t="s">
        <v>152</v>
      </c>
      <c r="E638" s="242" t="s">
        <v>1</v>
      </c>
      <c r="F638" s="243" t="s">
        <v>150</v>
      </c>
      <c r="G638" s="241"/>
      <c r="H638" s="244">
        <v>2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0" t="s">
        <v>152</v>
      </c>
      <c r="AU638" s="250" t="s">
        <v>150</v>
      </c>
      <c r="AV638" s="14" t="s">
        <v>150</v>
      </c>
      <c r="AW638" s="14" t="s">
        <v>30</v>
      </c>
      <c r="AX638" s="14" t="s">
        <v>73</v>
      </c>
      <c r="AY638" s="250" t="s">
        <v>141</v>
      </c>
    </row>
    <row r="639" s="15" customFormat="1">
      <c r="A639" s="15"/>
      <c r="B639" s="251"/>
      <c r="C639" s="252"/>
      <c r="D639" s="231" t="s">
        <v>152</v>
      </c>
      <c r="E639" s="253" t="s">
        <v>1</v>
      </c>
      <c r="F639" s="254" t="s">
        <v>170</v>
      </c>
      <c r="G639" s="252"/>
      <c r="H639" s="255">
        <v>2</v>
      </c>
      <c r="I639" s="256"/>
      <c r="J639" s="252"/>
      <c r="K639" s="252"/>
      <c r="L639" s="257"/>
      <c r="M639" s="258"/>
      <c r="N639" s="259"/>
      <c r="O639" s="259"/>
      <c r="P639" s="259"/>
      <c r="Q639" s="259"/>
      <c r="R639" s="259"/>
      <c r="S639" s="259"/>
      <c r="T639" s="260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61" t="s">
        <v>152</v>
      </c>
      <c r="AU639" s="261" t="s">
        <v>150</v>
      </c>
      <c r="AV639" s="15" t="s">
        <v>149</v>
      </c>
      <c r="AW639" s="15" t="s">
        <v>30</v>
      </c>
      <c r="AX639" s="15" t="s">
        <v>81</v>
      </c>
      <c r="AY639" s="261" t="s">
        <v>141</v>
      </c>
    </row>
    <row r="640" s="2" customFormat="1" ht="24.15" customHeight="1">
      <c r="A640" s="38"/>
      <c r="B640" s="39"/>
      <c r="C640" s="215" t="s">
        <v>774</v>
      </c>
      <c r="D640" s="215" t="s">
        <v>145</v>
      </c>
      <c r="E640" s="216" t="s">
        <v>775</v>
      </c>
      <c r="F640" s="217" t="s">
        <v>776</v>
      </c>
      <c r="G640" s="218" t="s">
        <v>158</v>
      </c>
      <c r="H640" s="219">
        <v>4</v>
      </c>
      <c r="I640" s="220"/>
      <c r="J640" s="221">
        <f>ROUND(I640*H640,2)</f>
        <v>0</v>
      </c>
      <c r="K640" s="222"/>
      <c r="L640" s="44"/>
      <c r="M640" s="223" t="s">
        <v>1</v>
      </c>
      <c r="N640" s="224" t="s">
        <v>39</v>
      </c>
      <c r="O640" s="91"/>
      <c r="P640" s="225">
        <f>O640*H640</f>
        <v>0</v>
      </c>
      <c r="Q640" s="225">
        <v>0.00027999999999999998</v>
      </c>
      <c r="R640" s="225">
        <f>Q640*H640</f>
        <v>0.0011199999999999999</v>
      </c>
      <c r="S640" s="225">
        <v>0</v>
      </c>
      <c r="T640" s="226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7" t="s">
        <v>457</v>
      </c>
      <c r="AT640" s="227" t="s">
        <v>145</v>
      </c>
      <c r="AU640" s="227" t="s">
        <v>150</v>
      </c>
      <c r="AY640" s="17" t="s">
        <v>141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7" t="s">
        <v>150</v>
      </c>
      <c r="BK640" s="228">
        <f>ROUND(I640*H640,2)</f>
        <v>0</v>
      </c>
      <c r="BL640" s="17" t="s">
        <v>457</v>
      </c>
      <c r="BM640" s="227" t="s">
        <v>777</v>
      </c>
    </row>
    <row r="641" s="13" customFormat="1">
      <c r="A641" s="13"/>
      <c r="B641" s="229"/>
      <c r="C641" s="230"/>
      <c r="D641" s="231" t="s">
        <v>152</v>
      </c>
      <c r="E641" s="232" t="s">
        <v>1</v>
      </c>
      <c r="F641" s="233" t="s">
        <v>778</v>
      </c>
      <c r="G641" s="230"/>
      <c r="H641" s="232" t="s">
        <v>1</v>
      </c>
      <c r="I641" s="234"/>
      <c r="J641" s="230"/>
      <c r="K641" s="230"/>
      <c r="L641" s="235"/>
      <c r="M641" s="236"/>
      <c r="N641" s="237"/>
      <c r="O641" s="237"/>
      <c r="P641" s="237"/>
      <c r="Q641" s="237"/>
      <c r="R641" s="237"/>
      <c r="S641" s="237"/>
      <c r="T641" s="23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9" t="s">
        <v>152</v>
      </c>
      <c r="AU641" s="239" t="s">
        <v>150</v>
      </c>
      <c r="AV641" s="13" t="s">
        <v>81</v>
      </c>
      <c r="AW641" s="13" t="s">
        <v>30</v>
      </c>
      <c r="AX641" s="13" t="s">
        <v>73</v>
      </c>
      <c r="AY641" s="239" t="s">
        <v>141</v>
      </c>
    </row>
    <row r="642" s="14" customFormat="1">
      <c r="A642" s="14"/>
      <c r="B642" s="240"/>
      <c r="C642" s="241"/>
      <c r="D642" s="231" t="s">
        <v>152</v>
      </c>
      <c r="E642" s="242" t="s">
        <v>1</v>
      </c>
      <c r="F642" s="243" t="s">
        <v>779</v>
      </c>
      <c r="G642" s="241"/>
      <c r="H642" s="244">
        <v>4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0" t="s">
        <v>152</v>
      </c>
      <c r="AU642" s="250" t="s">
        <v>150</v>
      </c>
      <c r="AV642" s="14" t="s">
        <v>150</v>
      </c>
      <c r="AW642" s="14" t="s">
        <v>30</v>
      </c>
      <c r="AX642" s="14" t="s">
        <v>81</v>
      </c>
      <c r="AY642" s="250" t="s">
        <v>141</v>
      </c>
    </row>
    <row r="643" s="2" customFormat="1" ht="21.75" customHeight="1">
      <c r="A643" s="38"/>
      <c r="B643" s="39"/>
      <c r="C643" s="215" t="s">
        <v>780</v>
      </c>
      <c r="D643" s="215" t="s">
        <v>145</v>
      </c>
      <c r="E643" s="216" t="s">
        <v>781</v>
      </c>
      <c r="F643" s="217" t="s">
        <v>782</v>
      </c>
      <c r="G643" s="218" t="s">
        <v>158</v>
      </c>
      <c r="H643" s="219">
        <v>2</v>
      </c>
      <c r="I643" s="220"/>
      <c r="J643" s="221">
        <f>ROUND(I643*H643,2)</f>
        <v>0</v>
      </c>
      <c r="K643" s="222"/>
      <c r="L643" s="44"/>
      <c r="M643" s="223" t="s">
        <v>1</v>
      </c>
      <c r="N643" s="224" t="s">
        <v>39</v>
      </c>
      <c r="O643" s="91"/>
      <c r="P643" s="225">
        <f>O643*H643</f>
        <v>0</v>
      </c>
      <c r="Q643" s="225">
        <v>2.0000000000000002E-05</v>
      </c>
      <c r="R643" s="225">
        <f>Q643*H643</f>
        <v>4.0000000000000003E-05</v>
      </c>
      <c r="S643" s="225">
        <v>0</v>
      </c>
      <c r="T643" s="226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7" t="s">
        <v>457</v>
      </c>
      <c r="AT643" s="227" t="s">
        <v>145</v>
      </c>
      <c r="AU643" s="227" t="s">
        <v>150</v>
      </c>
      <c r="AY643" s="17" t="s">
        <v>141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17" t="s">
        <v>150</v>
      </c>
      <c r="BK643" s="228">
        <f>ROUND(I643*H643,2)</f>
        <v>0</v>
      </c>
      <c r="BL643" s="17" t="s">
        <v>457</v>
      </c>
      <c r="BM643" s="227" t="s">
        <v>783</v>
      </c>
    </row>
    <row r="644" s="13" customFormat="1">
      <c r="A644" s="13"/>
      <c r="B644" s="229"/>
      <c r="C644" s="230"/>
      <c r="D644" s="231" t="s">
        <v>152</v>
      </c>
      <c r="E644" s="232" t="s">
        <v>1</v>
      </c>
      <c r="F644" s="233" t="s">
        <v>784</v>
      </c>
      <c r="G644" s="230"/>
      <c r="H644" s="232" t="s">
        <v>1</v>
      </c>
      <c r="I644" s="234"/>
      <c r="J644" s="230"/>
      <c r="K644" s="230"/>
      <c r="L644" s="235"/>
      <c r="M644" s="236"/>
      <c r="N644" s="237"/>
      <c r="O644" s="237"/>
      <c r="P644" s="237"/>
      <c r="Q644" s="237"/>
      <c r="R644" s="237"/>
      <c r="S644" s="237"/>
      <c r="T644" s="23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9" t="s">
        <v>152</v>
      </c>
      <c r="AU644" s="239" t="s">
        <v>150</v>
      </c>
      <c r="AV644" s="13" t="s">
        <v>81</v>
      </c>
      <c r="AW644" s="13" t="s">
        <v>30</v>
      </c>
      <c r="AX644" s="13" t="s">
        <v>73</v>
      </c>
      <c r="AY644" s="239" t="s">
        <v>141</v>
      </c>
    </row>
    <row r="645" s="14" customFormat="1">
      <c r="A645" s="14"/>
      <c r="B645" s="240"/>
      <c r="C645" s="241"/>
      <c r="D645" s="231" t="s">
        <v>152</v>
      </c>
      <c r="E645" s="242" t="s">
        <v>1</v>
      </c>
      <c r="F645" s="243" t="s">
        <v>150</v>
      </c>
      <c r="G645" s="241"/>
      <c r="H645" s="244">
        <v>2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152</v>
      </c>
      <c r="AU645" s="250" t="s">
        <v>150</v>
      </c>
      <c r="AV645" s="14" t="s">
        <v>150</v>
      </c>
      <c r="AW645" s="14" t="s">
        <v>30</v>
      </c>
      <c r="AX645" s="14" t="s">
        <v>73</v>
      </c>
      <c r="AY645" s="250" t="s">
        <v>141</v>
      </c>
    </row>
    <row r="646" s="15" customFormat="1">
      <c r="A646" s="15"/>
      <c r="B646" s="251"/>
      <c r="C646" s="252"/>
      <c r="D646" s="231" t="s">
        <v>152</v>
      </c>
      <c r="E646" s="253" t="s">
        <v>1</v>
      </c>
      <c r="F646" s="254" t="s">
        <v>170</v>
      </c>
      <c r="G646" s="252"/>
      <c r="H646" s="255">
        <v>2</v>
      </c>
      <c r="I646" s="256"/>
      <c r="J646" s="252"/>
      <c r="K646" s="252"/>
      <c r="L646" s="257"/>
      <c r="M646" s="258"/>
      <c r="N646" s="259"/>
      <c r="O646" s="259"/>
      <c r="P646" s="259"/>
      <c r="Q646" s="259"/>
      <c r="R646" s="259"/>
      <c r="S646" s="259"/>
      <c r="T646" s="260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61" t="s">
        <v>152</v>
      </c>
      <c r="AU646" s="261" t="s">
        <v>150</v>
      </c>
      <c r="AV646" s="15" t="s">
        <v>149</v>
      </c>
      <c r="AW646" s="15" t="s">
        <v>30</v>
      </c>
      <c r="AX646" s="15" t="s">
        <v>81</v>
      </c>
      <c r="AY646" s="261" t="s">
        <v>141</v>
      </c>
    </row>
    <row r="647" s="2" customFormat="1" ht="24.15" customHeight="1">
      <c r="A647" s="38"/>
      <c r="B647" s="39"/>
      <c r="C647" s="262" t="s">
        <v>785</v>
      </c>
      <c r="D647" s="262" t="s">
        <v>465</v>
      </c>
      <c r="E647" s="263" t="s">
        <v>786</v>
      </c>
      <c r="F647" s="264" t="s">
        <v>787</v>
      </c>
      <c r="G647" s="265" t="s">
        <v>158</v>
      </c>
      <c r="H647" s="266">
        <v>2</v>
      </c>
      <c r="I647" s="267"/>
      <c r="J647" s="268">
        <f>ROUND(I647*H647,2)</f>
        <v>0</v>
      </c>
      <c r="K647" s="269"/>
      <c r="L647" s="270"/>
      <c r="M647" s="271" t="s">
        <v>1</v>
      </c>
      <c r="N647" s="272" t="s">
        <v>39</v>
      </c>
      <c r="O647" s="91"/>
      <c r="P647" s="225">
        <f>O647*H647</f>
        <v>0</v>
      </c>
      <c r="Q647" s="225">
        <v>0.00010000000000000001</v>
      </c>
      <c r="R647" s="225">
        <f>Q647*H647</f>
        <v>0.00020000000000000001</v>
      </c>
      <c r="S647" s="225">
        <v>0</v>
      </c>
      <c r="T647" s="226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468</v>
      </c>
      <c r="AT647" s="227" t="s">
        <v>465</v>
      </c>
      <c r="AU647" s="227" t="s">
        <v>150</v>
      </c>
      <c r="AY647" s="17" t="s">
        <v>141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150</v>
      </c>
      <c r="BK647" s="228">
        <f>ROUND(I647*H647,2)</f>
        <v>0</v>
      </c>
      <c r="BL647" s="17" t="s">
        <v>457</v>
      </c>
      <c r="BM647" s="227" t="s">
        <v>788</v>
      </c>
    </row>
    <row r="648" s="13" customFormat="1">
      <c r="A648" s="13"/>
      <c r="B648" s="229"/>
      <c r="C648" s="230"/>
      <c r="D648" s="231" t="s">
        <v>152</v>
      </c>
      <c r="E648" s="232" t="s">
        <v>1</v>
      </c>
      <c r="F648" s="233" t="s">
        <v>784</v>
      </c>
      <c r="G648" s="230"/>
      <c r="H648" s="232" t="s">
        <v>1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9" t="s">
        <v>152</v>
      </c>
      <c r="AU648" s="239" t="s">
        <v>150</v>
      </c>
      <c r="AV648" s="13" t="s">
        <v>81</v>
      </c>
      <c r="AW648" s="13" t="s">
        <v>30</v>
      </c>
      <c r="AX648" s="13" t="s">
        <v>73</v>
      </c>
      <c r="AY648" s="239" t="s">
        <v>141</v>
      </c>
    </row>
    <row r="649" s="14" customFormat="1">
      <c r="A649" s="14"/>
      <c r="B649" s="240"/>
      <c r="C649" s="241"/>
      <c r="D649" s="231" t="s">
        <v>152</v>
      </c>
      <c r="E649" s="242" t="s">
        <v>1</v>
      </c>
      <c r="F649" s="243" t="s">
        <v>150</v>
      </c>
      <c r="G649" s="241"/>
      <c r="H649" s="244">
        <v>2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152</v>
      </c>
      <c r="AU649" s="250" t="s">
        <v>150</v>
      </c>
      <c r="AV649" s="14" t="s">
        <v>150</v>
      </c>
      <c r="AW649" s="14" t="s">
        <v>30</v>
      </c>
      <c r="AX649" s="14" t="s">
        <v>73</v>
      </c>
      <c r="AY649" s="250" t="s">
        <v>141</v>
      </c>
    </row>
    <row r="650" s="15" customFormat="1">
      <c r="A650" s="15"/>
      <c r="B650" s="251"/>
      <c r="C650" s="252"/>
      <c r="D650" s="231" t="s">
        <v>152</v>
      </c>
      <c r="E650" s="253" t="s">
        <v>1</v>
      </c>
      <c r="F650" s="254" t="s">
        <v>170</v>
      </c>
      <c r="G650" s="252"/>
      <c r="H650" s="255">
        <v>2</v>
      </c>
      <c r="I650" s="256"/>
      <c r="J650" s="252"/>
      <c r="K650" s="252"/>
      <c r="L650" s="257"/>
      <c r="M650" s="258"/>
      <c r="N650" s="259"/>
      <c r="O650" s="259"/>
      <c r="P650" s="259"/>
      <c r="Q650" s="259"/>
      <c r="R650" s="259"/>
      <c r="S650" s="259"/>
      <c r="T650" s="260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61" t="s">
        <v>152</v>
      </c>
      <c r="AU650" s="261" t="s">
        <v>150</v>
      </c>
      <c r="AV650" s="15" t="s">
        <v>149</v>
      </c>
      <c r="AW650" s="15" t="s">
        <v>30</v>
      </c>
      <c r="AX650" s="15" t="s">
        <v>81</v>
      </c>
      <c r="AY650" s="261" t="s">
        <v>141</v>
      </c>
    </row>
    <row r="651" s="2" customFormat="1" ht="16.5" customHeight="1">
      <c r="A651" s="38"/>
      <c r="B651" s="39"/>
      <c r="C651" s="215" t="s">
        <v>789</v>
      </c>
      <c r="D651" s="215" t="s">
        <v>145</v>
      </c>
      <c r="E651" s="216" t="s">
        <v>790</v>
      </c>
      <c r="F651" s="217" t="s">
        <v>791</v>
      </c>
      <c r="G651" s="218" t="s">
        <v>158</v>
      </c>
      <c r="H651" s="219">
        <v>2</v>
      </c>
      <c r="I651" s="220"/>
      <c r="J651" s="221">
        <f>ROUND(I651*H651,2)</f>
        <v>0</v>
      </c>
      <c r="K651" s="222"/>
      <c r="L651" s="44"/>
      <c r="M651" s="223" t="s">
        <v>1</v>
      </c>
      <c r="N651" s="224" t="s">
        <v>39</v>
      </c>
      <c r="O651" s="91"/>
      <c r="P651" s="225">
        <f>O651*H651</f>
        <v>0</v>
      </c>
      <c r="Q651" s="225">
        <v>0</v>
      </c>
      <c r="R651" s="225">
        <f>Q651*H651</f>
        <v>0</v>
      </c>
      <c r="S651" s="225">
        <v>0.0055999999999999999</v>
      </c>
      <c r="T651" s="226">
        <f>S651*H651</f>
        <v>0.0112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457</v>
      </c>
      <c r="AT651" s="227" t="s">
        <v>145</v>
      </c>
      <c r="AU651" s="227" t="s">
        <v>150</v>
      </c>
      <c r="AY651" s="17" t="s">
        <v>141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150</v>
      </c>
      <c r="BK651" s="228">
        <f>ROUND(I651*H651,2)</f>
        <v>0</v>
      </c>
      <c r="BL651" s="17" t="s">
        <v>457</v>
      </c>
      <c r="BM651" s="227" t="s">
        <v>792</v>
      </c>
    </row>
    <row r="652" s="14" customFormat="1">
      <c r="A652" s="14"/>
      <c r="B652" s="240"/>
      <c r="C652" s="241"/>
      <c r="D652" s="231" t="s">
        <v>152</v>
      </c>
      <c r="E652" s="242" t="s">
        <v>1</v>
      </c>
      <c r="F652" s="243" t="s">
        <v>150</v>
      </c>
      <c r="G652" s="241"/>
      <c r="H652" s="244">
        <v>2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0" t="s">
        <v>152</v>
      </c>
      <c r="AU652" s="250" t="s">
        <v>150</v>
      </c>
      <c r="AV652" s="14" t="s">
        <v>150</v>
      </c>
      <c r="AW652" s="14" t="s">
        <v>30</v>
      </c>
      <c r="AX652" s="14" t="s">
        <v>81</v>
      </c>
      <c r="AY652" s="250" t="s">
        <v>141</v>
      </c>
    </row>
    <row r="653" s="2" customFormat="1" ht="16.5" customHeight="1">
      <c r="A653" s="38"/>
      <c r="B653" s="39"/>
      <c r="C653" s="215" t="s">
        <v>793</v>
      </c>
      <c r="D653" s="215" t="s">
        <v>145</v>
      </c>
      <c r="E653" s="216" t="s">
        <v>794</v>
      </c>
      <c r="F653" s="217" t="s">
        <v>795</v>
      </c>
      <c r="G653" s="218" t="s">
        <v>158</v>
      </c>
      <c r="H653" s="219">
        <v>2</v>
      </c>
      <c r="I653" s="220"/>
      <c r="J653" s="221">
        <f>ROUND(I653*H653,2)</f>
        <v>0</v>
      </c>
      <c r="K653" s="222"/>
      <c r="L653" s="44"/>
      <c r="M653" s="223" t="s">
        <v>1</v>
      </c>
      <c r="N653" s="224" t="s">
        <v>39</v>
      </c>
      <c r="O653" s="91"/>
      <c r="P653" s="225">
        <f>O653*H653</f>
        <v>0</v>
      </c>
      <c r="Q653" s="225">
        <v>2.0000000000000002E-05</v>
      </c>
      <c r="R653" s="225">
        <f>Q653*H653</f>
        <v>4.0000000000000003E-05</v>
      </c>
      <c r="S653" s="225">
        <v>2.0000000000000002E-05</v>
      </c>
      <c r="T653" s="226">
        <f>S653*H653</f>
        <v>4.0000000000000003E-05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457</v>
      </c>
      <c r="AT653" s="227" t="s">
        <v>145</v>
      </c>
      <c r="AU653" s="227" t="s">
        <v>150</v>
      </c>
      <c r="AY653" s="17" t="s">
        <v>141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150</v>
      </c>
      <c r="BK653" s="228">
        <f>ROUND(I653*H653,2)</f>
        <v>0</v>
      </c>
      <c r="BL653" s="17" t="s">
        <v>457</v>
      </c>
      <c r="BM653" s="227" t="s">
        <v>796</v>
      </c>
    </row>
    <row r="654" s="14" customFormat="1">
      <c r="A654" s="14"/>
      <c r="B654" s="240"/>
      <c r="C654" s="241"/>
      <c r="D654" s="231" t="s">
        <v>152</v>
      </c>
      <c r="E654" s="242" t="s">
        <v>1</v>
      </c>
      <c r="F654" s="243" t="s">
        <v>150</v>
      </c>
      <c r="G654" s="241"/>
      <c r="H654" s="244">
        <v>2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0" t="s">
        <v>152</v>
      </c>
      <c r="AU654" s="250" t="s">
        <v>150</v>
      </c>
      <c r="AV654" s="14" t="s">
        <v>150</v>
      </c>
      <c r="AW654" s="14" t="s">
        <v>30</v>
      </c>
      <c r="AX654" s="14" t="s">
        <v>81</v>
      </c>
      <c r="AY654" s="250" t="s">
        <v>141</v>
      </c>
    </row>
    <row r="655" s="2" customFormat="1" ht="33" customHeight="1">
      <c r="A655" s="38"/>
      <c r="B655" s="39"/>
      <c r="C655" s="215" t="s">
        <v>797</v>
      </c>
      <c r="D655" s="215" t="s">
        <v>145</v>
      </c>
      <c r="E655" s="216" t="s">
        <v>798</v>
      </c>
      <c r="F655" s="217" t="s">
        <v>799</v>
      </c>
      <c r="G655" s="218" t="s">
        <v>158</v>
      </c>
      <c r="H655" s="219">
        <v>2</v>
      </c>
      <c r="I655" s="220"/>
      <c r="J655" s="221">
        <f>ROUND(I655*H655,2)</f>
        <v>0</v>
      </c>
      <c r="K655" s="222"/>
      <c r="L655" s="44"/>
      <c r="M655" s="223" t="s">
        <v>1</v>
      </c>
      <c r="N655" s="224" t="s">
        <v>39</v>
      </c>
      <c r="O655" s="91"/>
      <c r="P655" s="225">
        <f>O655*H655</f>
        <v>0</v>
      </c>
      <c r="Q655" s="225">
        <v>0.00155</v>
      </c>
      <c r="R655" s="225">
        <f>Q655*H655</f>
        <v>0.0030999999999999999</v>
      </c>
      <c r="S655" s="225">
        <v>0</v>
      </c>
      <c r="T655" s="226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457</v>
      </c>
      <c r="AT655" s="227" t="s">
        <v>145</v>
      </c>
      <c r="AU655" s="227" t="s">
        <v>150</v>
      </c>
      <c r="AY655" s="17" t="s">
        <v>141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150</v>
      </c>
      <c r="BK655" s="228">
        <f>ROUND(I655*H655,2)</f>
        <v>0</v>
      </c>
      <c r="BL655" s="17" t="s">
        <v>457</v>
      </c>
      <c r="BM655" s="227" t="s">
        <v>800</v>
      </c>
    </row>
    <row r="656" s="13" customFormat="1">
      <c r="A656" s="13"/>
      <c r="B656" s="229"/>
      <c r="C656" s="230"/>
      <c r="D656" s="231" t="s">
        <v>152</v>
      </c>
      <c r="E656" s="232" t="s">
        <v>1</v>
      </c>
      <c r="F656" s="233" t="s">
        <v>801</v>
      </c>
      <c r="G656" s="230"/>
      <c r="H656" s="232" t="s">
        <v>1</v>
      </c>
      <c r="I656" s="234"/>
      <c r="J656" s="230"/>
      <c r="K656" s="230"/>
      <c r="L656" s="235"/>
      <c r="M656" s="236"/>
      <c r="N656" s="237"/>
      <c r="O656" s="237"/>
      <c r="P656" s="237"/>
      <c r="Q656" s="237"/>
      <c r="R656" s="237"/>
      <c r="S656" s="237"/>
      <c r="T656" s="238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9" t="s">
        <v>152</v>
      </c>
      <c r="AU656" s="239" t="s">
        <v>150</v>
      </c>
      <c r="AV656" s="13" t="s">
        <v>81</v>
      </c>
      <c r="AW656" s="13" t="s">
        <v>30</v>
      </c>
      <c r="AX656" s="13" t="s">
        <v>73</v>
      </c>
      <c r="AY656" s="239" t="s">
        <v>141</v>
      </c>
    </row>
    <row r="657" s="14" customFormat="1">
      <c r="A657" s="14"/>
      <c r="B657" s="240"/>
      <c r="C657" s="241"/>
      <c r="D657" s="231" t="s">
        <v>152</v>
      </c>
      <c r="E657" s="242" t="s">
        <v>1</v>
      </c>
      <c r="F657" s="243" t="s">
        <v>599</v>
      </c>
      <c r="G657" s="241"/>
      <c r="H657" s="244">
        <v>2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0" t="s">
        <v>152</v>
      </c>
      <c r="AU657" s="250" t="s">
        <v>150</v>
      </c>
      <c r="AV657" s="14" t="s">
        <v>150</v>
      </c>
      <c r="AW657" s="14" t="s">
        <v>30</v>
      </c>
      <c r="AX657" s="14" t="s">
        <v>81</v>
      </c>
      <c r="AY657" s="250" t="s">
        <v>141</v>
      </c>
    </row>
    <row r="658" s="2" customFormat="1" ht="24.15" customHeight="1">
      <c r="A658" s="38"/>
      <c r="B658" s="39"/>
      <c r="C658" s="215" t="s">
        <v>802</v>
      </c>
      <c r="D658" s="215" t="s">
        <v>145</v>
      </c>
      <c r="E658" s="216" t="s">
        <v>803</v>
      </c>
      <c r="F658" s="217" t="s">
        <v>804</v>
      </c>
      <c r="G658" s="218" t="s">
        <v>180</v>
      </c>
      <c r="H658" s="219">
        <v>42</v>
      </c>
      <c r="I658" s="220"/>
      <c r="J658" s="221">
        <f>ROUND(I658*H658,2)</f>
        <v>0</v>
      </c>
      <c r="K658" s="222"/>
      <c r="L658" s="44"/>
      <c r="M658" s="223" t="s">
        <v>1</v>
      </c>
      <c r="N658" s="224" t="s">
        <v>39</v>
      </c>
      <c r="O658" s="91"/>
      <c r="P658" s="225">
        <f>O658*H658</f>
        <v>0</v>
      </c>
      <c r="Q658" s="225">
        <v>0.00019000000000000001</v>
      </c>
      <c r="R658" s="225">
        <f>Q658*H658</f>
        <v>0.007980000000000001</v>
      </c>
      <c r="S658" s="225">
        <v>0</v>
      </c>
      <c r="T658" s="226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7" t="s">
        <v>457</v>
      </c>
      <c r="AT658" s="227" t="s">
        <v>145</v>
      </c>
      <c r="AU658" s="227" t="s">
        <v>150</v>
      </c>
      <c r="AY658" s="17" t="s">
        <v>141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7" t="s">
        <v>150</v>
      </c>
      <c r="BK658" s="228">
        <f>ROUND(I658*H658,2)</f>
        <v>0</v>
      </c>
      <c r="BL658" s="17" t="s">
        <v>457</v>
      </c>
      <c r="BM658" s="227" t="s">
        <v>805</v>
      </c>
    </row>
    <row r="659" s="14" customFormat="1">
      <c r="A659" s="14"/>
      <c r="B659" s="240"/>
      <c r="C659" s="241"/>
      <c r="D659" s="231" t="s">
        <v>152</v>
      </c>
      <c r="E659" s="242" t="s">
        <v>1</v>
      </c>
      <c r="F659" s="243" t="s">
        <v>725</v>
      </c>
      <c r="G659" s="241"/>
      <c r="H659" s="244">
        <v>42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0" t="s">
        <v>152</v>
      </c>
      <c r="AU659" s="250" t="s">
        <v>150</v>
      </c>
      <c r="AV659" s="14" t="s">
        <v>150</v>
      </c>
      <c r="AW659" s="14" t="s">
        <v>30</v>
      </c>
      <c r="AX659" s="14" t="s">
        <v>81</v>
      </c>
      <c r="AY659" s="250" t="s">
        <v>141</v>
      </c>
    </row>
    <row r="660" s="2" customFormat="1" ht="21.75" customHeight="1">
      <c r="A660" s="38"/>
      <c r="B660" s="39"/>
      <c r="C660" s="215" t="s">
        <v>806</v>
      </c>
      <c r="D660" s="215" t="s">
        <v>145</v>
      </c>
      <c r="E660" s="216" t="s">
        <v>807</v>
      </c>
      <c r="F660" s="217" t="s">
        <v>808</v>
      </c>
      <c r="G660" s="218" t="s">
        <v>180</v>
      </c>
      <c r="H660" s="219">
        <v>42</v>
      </c>
      <c r="I660" s="220"/>
      <c r="J660" s="221">
        <f>ROUND(I660*H660,2)</f>
        <v>0</v>
      </c>
      <c r="K660" s="222"/>
      <c r="L660" s="44"/>
      <c r="M660" s="223" t="s">
        <v>1</v>
      </c>
      <c r="N660" s="224" t="s">
        <v>39</v>
      </c>
      <c r="O660" s="91"/>
      <c r="P660" s="225">
        <f>O660*H660</f>
        <v>0</v>
      </c>
      <c r="Q660" s="225">
        <v>1.0000000000000001E-05</v>
      </c>
      <c r="R660" s="225">
        <f>Q660*H660</f>
        <v>0.00042000000000000002</v>
      </c>
      <c r="S660" s="225">
        <v>0</v>
      </c>
      <c r="T660" s="226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457</v>
      </c>
      <c r="AT660" s="227" t="s">
        <v>145</v>
      </c>
      <c r="AU660" s="227" t="s">
        <v>150</v>
      </c>
      <c r="AY660" s="17" t="s">
        <v>141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150</v>
      </c>
      <c r="BK660" s="228">
        <f>ROUND(I660*H660,2)</f>
        <v>0</v>
      </c>
      <c r="BL660" s="17" t="s">
        <v>457</v>
      </c>
      <c r="BM660" s="227" t="s">
        <v>809</v>
      </c>
    </row>
    <row r="661" s="14" customFormat="1">
      <c r="A661" s="14"/>
      <c r="B661" s="240"/>
      <c r="C661" s="241"/>
      <c r="D661" s="231" t="s">
        <v>152</v>
      </c>
      <c r="E661" s="242" t="s">
        <v>1</v>
      </c>
      <c r="F661" s="243" t="s">
        <v>725</v>
      </c>
      <c r="G661" s="241"/>
      <c r="H661" s="244">
        <v>42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152</v>
      </c>
      <c r="AU661" s="250" t="s">
        <v>150</v>
      </c>
      <c r="AV661" s="14" t="s">
        <v>150</v>
      </c>
      <c r="AW661" s="14" t="s">
        <v>30</v>
      </c>
      <c r="AX661" s="14" t="s">
        <v>81</v>
      </c>
      <c r="AY661" s="250" t="s">
        <v>141</v>
      </c>
    </row>
    <row r="662" s="2" customFormat="1" ht="24.15" customHeight="1">
      <c r="A662" s="38"/>
      <c r="B662" s="39"/>
      <c r="C662" s="215" t="s">
        <v>810</v>
      </c>
      <c r="D662" s="215" t="s">
        <v>145</v>
      </c>
      <c r="E662" s="216" t="s">
        <v>811</v>
      </c>
      <c r="F662" s="217" t="s">
        <v>812</v>
      </c>
      <c r="G662" s="218" t="s">
        <v>421</v>
      </c>
      <c r="H662" s="219">
        <v>0.068000000000000005</v>
      </c>
      <c r="I662" s="220"/>
      <c r="J662" s="221">
        <f>ROUND(I662*H662,2)</f>
        <v>0</v>
      </c>
      <c r="K662" s="222"/>
      <c r="L662" s="44"/>
      <c r="M662" s="223" t="s">
        <v>1</v>
      </c>
      <c r="N662" s="224" t="s">
        <v>39</v>
      </c>
      <c r="O662" s="91"/>
      <c r="P662" s="225">
        <f>O662*H662</f>
        <v>0</v>
      </c>
      <c r="Q662" s="225">
        <v>0</v>
      </c>
      <c r="R662" s="225">
        <f>Q662*H662</f>
        <v>0</v>
      </c>
      <c r="S662" s="225">
        <v>0</v>
      </c>
      <c r="T662" s="226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7" t="s">
        <v>457</v>
      </c>
      <c r="AT662" s="227" t="s">
        <v>145</v>
      </c>
      <c r="AU662" s="227" t="s">
        <v>150</v>
      </c>
      <c r="AY662" s="17" t="s">
        <v>141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7" t="s">
        <v>150</v>
      </c>
      <c r="BK662" s="228">
        <f>ROUND(I662*H662,2)</f>
        <v>0</v>
      </c>
      <c r="BL662" s="17" t="s">
        <v>457</v>
      </c>
      <c r="BM662" s="227" t="s">
        <v>813</v>
      </c>
    </row>
    <row r="663" s="2" customFormat="1" ht="24.15" customHeight="1">
      <c r="A663" s="38"/>
      <c r="B663" s="39"/>
      <c r="C663" s="215" t="s">
        <v>814</v>
      </c>
      <c r="D663" s="215" t="s">
        <v>145</v>
      </c>
      <c r="E663" s="216" t="s">
        <v>815</v>
      </c>
      <c r="F663" s="217" t="s">
        <v>816</v>
      </c>
      <c r="G663" s="218" t="s">
        <v>421</v>
      </c>
      <c r="H663" s="219">
        <v>0.068000000000000005</v>
      </c>
      <c r="I663" s="220"/>
      <c r="J663" s="221">
        <f>ROUND(I663*H663,2)</f>
        <v>0</v>
      </c>
      <c r="K663" s="222"/>
      <c r="L663" s="44"/>
      <c r="M663" s="223" t="s">
        <v>1</v>
      </c>
      <c r="N663" s="224" t="s">
        <v>39</v>
      </c>
      <c r="O663" s="91"/>
      <c r="P663" s="225">
        <f>O663*H663</f>
        <v>0</v>
      </c>
      <c r="Q663" s="225">
        <v>0</v>
      </c>
      <c r="R663" s="225">
        <f>Q663*H663</f>
        <v>0</v>
      </c>
      <c r="S663" s="225">
        <v>0</v>
      </c>
      <c r="T663" s="226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457</v>
      </c>
      <c r="AT663" s="227" t="s">
        <v>145</v>
      </c>
      <c r="AU663" s="227" t="s">
        <v>150</v>
      </c>
      <c r="AY663" s="17" t="s">
        <v>141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150</v>
      </c>
      <c r="BK663" s="228">
        <f>ROUND(I663*H663,2)</f>
        <v>0</v>
      </c>
      <c r="BL663" s="17" t="s">
        <v>457</v>
      </c>
      <c r="BM663" s="227" t="s">
        <v>817</v>
      </c>
    </row>
    <row r="664" s="2" customFormat="1" ht="24.15" customHeight="1">
      <c r="A664" s="38"/>
      <c r="B664" s="39"/>
      <c r="C664" s="215" t="s">
        <v>818</v>
      </c>
      <c r="D664" s="215" t="s">
        <v>145</v>
      </c>
      <c r="E664" s="216" t="s">
        <v>819</v>
      </c>
      <c r="F664" s="217" t="s">
        <v>820</v>
      </c>
      <c r="G664" s="218" t="s">
        <v>421</v>
      </c>
      <c r="H664" s="219">
        <v>0.068000000000000005</v>
      </c>
      <c r="I664" s="220"/>
      <c r="J664" s="221">
        <f>ROUND(I664*H664,2)</f>
        <v>0</v>
      </c>
      <c r="K664" s="222"/>
      <c r="L664" s="44"/>
      <c r="M664" s="223" t="s">
        <v>1</v>
      </c>
      <c r="N664" s="224" t="s">
        <v>39</v>
      </c>
      <c r="O664" s="91"/>
      <c r="P664" s="225">
        <f>O664*H664</f>
        <v>0</v>
      </c>
      <c r="Q664" s="225">
        <v>0</v>
      </c>
      <c r="R664" s="225">
        <f>Q664*H664</f>
        <v>0</v>
      </c>
      <c r="S664" s="225">
        <v>0</v>
      </c>
      <c r="T664" s="226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27" t="s">
        <v>457</v>
      </c>
      <c r="AT664" s="227" t="s">
        <v>145</v>
      </c>
      <c r="AU664" s="227" t="s">
        <v>150</v>
      </c>
      <c r="AY664" s="17" t="s">
        <v>141</v>
      </c>
      <c r="BE664" s="228">
        <f>IF(N664="základní",J664,0)</f>
        <v>0</v>
      </c>
      <c r="BF664" s="228">
        <f>IF(N664="snížená",J664,0)</f>
        <v>0</v>
      </c>
      <c r="BG664" s="228">
        <f>IF(N664="zákl. přenesená",J664,0)</f>
        <v>0</v>
      </c>
      <c r="BH664" s="228">
        <f>IF(N664="sníž. přenesená",J664,0)</f>
        <v>0</v>
      </c>
      <c r="BI664" s="228">
        <f>IF(N664="nulová",J664,0)</f>
        <v>0</v>
      </c>
      <c r="BJ664" s="17" t="s">
        <v>150</v>
      </c>
      <c r="BK664" s="228">
        <f>ROUND(I664*H664,2)</f>
        <v>0</v>
      </c>
      <c r="BL664" s="17" t="s">
        <v>457</v>
      </c>
      <c r="BM664" s="227" t="s">
        <v>821</v>
      </c>
    </row>
    <row r="665" s="12" customFormat="1" ht="22.8" customHeight="1">
      <c r="A665" s="12"/>
      <c r="B665" s="199"/>
      <c r="C665" s="200"/>
      <c r="D665" s="201" t="s">
        <v>72</v>
      </c>
      <c r="E665" s="213" t="s">
        <v>822</v>
      </c>
      <c r="F665" s="213" t="s">
        <v>823</v>
      </c>
      <c r="G665" s="200"/>
      <c r="H665" s="200"/>
      <c r="I665" s="203"/>
      <c r="J665" s="214">
        <f>BK665</f>
        <v>0</v>
      </c>
      <c r="K665" s="200"/>
      <c r="L665" s="205"/>
      <c r="M665" s="206"/>
      <c r="N665" s="207"/>
      <c r="O665" s="207"/>
      <c r="P665" s="208">
        <f>SUM(P666:P731)</f>
        <v>0</v>
      </c>
      <c r="Q665" s="207"/>
      <c r="R665" s="208">
        <f>SUM(R666:R731)</f>
        <v>0.075229999999999977</v>
      </c>
      <c r="S665" s="207"/>
      <c r="T665" s="209">
        <f>SUM(T666:T731)</f>
        <v>0.14419000000000001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10" t="s">
        <v>150</v>
      </c>
      <c r="AT665" s="211" t="s">
        <v>72</v>
      </c>
      <c r="AU665" s="211" t="s">
        <v>81</v>
      </c>
      <c r="AY665" s="210" t="s">
        <v>141</v>
      </c>
      <c r="BK665" s="212">
        <f>SUM(BK666:BK731)</f>
        <v>0</v>
      </c>
    </row>
    <row r="666" s="2" customFormat="1" ht="16.5" customHeight="1">
      <c r="A666" s="38"/>
      <c r="B666" s="39"/>
      <c r="C666" s="215" t="s">
        <v>182</v>
      </c>
      <c r="D666" s="215" t="s">
        <v>145</v>
      </c>
      <c r="E666" s="216" t="s">
        <v>824</v>
      </c>
      <c r="F666" s="217" t="s">
        <v>825</v>
      </c>
      <c r="G666" s="218" t="s">
        <v>826</v>
      </c>
      <c r="H666" s="219">
        <v>2</v>
      </c>
      <c r="I666" s="220"/>
      <c r="J666" s="221">
        <f>ROUND(I666*H666,2)</f>
        <v>0</v>
      </c>
      <c r="K666" s="222"/>
      <c r="L666" s="44"/>
      <c r="M666" s="223" t="s">
        <v>1</v>
      </c>
      <c r="N666" s="224" t="s">
        <v>39</v>
      </c>
      <c r="O666" s="91"/>
      <c r="P666" s="225">
        <f>O666*H666</f>
        <v>0</v>
      </c>
      <c r="Q666" s="225">
        <v>0</v>
      </c>
      <c r="R666" s="225">
        <f>Q666*H666</f>
        <v>0</v>
      </c>
      <c r="S666" s="225">
        <v>0</v>
      </c>
      <c r="T666" s="226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7" t="s">
        <v>457</v>
      </c>
      <c r="AT666" s="227" t="s">
        <v>145</v>
      </c>
      <c r="AU666" s="227" t="s">
        <v>150</v>
      </c>
      <c r="AY666" s="17" t="s">
        <v>141</v>
      </c>
      <c r="BE666" s="228">
        <f>IF(N666="základní",J666,0)</f>
        <v>0</v>
      </c>
      <c r="BF666" s="228">
        <f>IF(N666="snížená",J666,0)</f>
        <v>0</v>
      </c>
      <c r="BG666" s="228">
        <f>IF(N666="zákl. přenesená",J666,0)</f>
        <v>0</v>
      </c>
      <c r="BH666" s="228">
        <f>IF(N666="sníž. přenesená",J666,0)</f>
        <v>0</v>
      </c>
      <c r="BI666" s="228">
        <f>IF(N666="nulová",J666,0)</f>
        <v>0</v>
      </c>
      <c r="BJ666" s="17" t="s">
        <v>150</v>
      </c>
      <c r="BK666" s="228">
        <f>ROUND(I666*H666,2)</f>
        <v>0</v>
      </c>
      <c r="BL666" s="17" t="s">
        <v>457</v>
      </c>
      <c r="BM666" s="227" t="s">
        <v>827</v>
      </c>
    </row>
    <row r="667" s="2" customFormat="1" ht="16.5" customHeight="1">
      <c r="A667" s="38"/>
      <c r="B667" s="39"/>
      <c r="C667" s="215" t="s">
        <v>730</v>
      </c>
      <c r="D667" s="215" t="s">
        <v>145</v>
      </c>
      <c r="E667" s="216" t="s">
        <v>828</v>
      </c>
      <c r="F667" s="217" t="s">
        <v>829</v>
      </c>
      <c r="G667" s="218" t="s">
        <v>715</v>
      </c>
      <c r="H667" s="219">
        <v>1</v>
      </c>
      <c r="I667" s="220"/>
      <c r="J667" s="221">
        <f>ROUND(I667*H667,2)</f>
        <v>0</v>
      </c>
      <c r="K667" s="222"/>
      <c r="L667" s="44"/>
      <c r="M667" s="223" t="s">
        <v>1</v>
      </c>
      <c r="N667" s="224" t="s">
        <v>39</v>
      </c>
      <c r="O667" s="91"/>
      <c r="P667" s="225">
        <f>O667*H667</f>
        <v>0</v>
      </c>
      <c r="Q667" s="225">
        <v>0</v>
      </c>
      <c r="R667" s="225">
        <f>Q667*H667</f>
        <v>0</v>
      </c>
      <c r="S667" s="225">
        <v>0.034200000000000001</v>
      </c>
      <c r="T667" s="226">
        <f>S667*H667</f>
        <v>0.034200000000000001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27" t="s">
        <v>457</v>
      </c>
      <c r="AT667" s="227" t="s">
        <v>145</v>
      </c>
      <c r="AU667" s="227" t="s">
        <v>150</v>
      </c>
      <c r="AY667" s="17" t="s">
        <v>141</v>
      </c>
      <c r="BE667" s="228">
        <f>IF(N667="základní",J667,0)</f>
        <v>0</v>
      </c>
      <c r="BF667" s="228">
        <f>IF(N667="snížená",J667,0)</f>
        <v>0</v>
      </c>
      <c r="BG667" s="228">
        <f>IF(N667="zákl. přenesená",J667,0)</f>
        <v>0</v>
      </c>
      <c r="BH667" s="228">
        <f>IF(N667="sníž. přenesená",J667,0)</f>
        <v>0</v>
      </c>
      <c r="BI667" s="228">
        <f>IF(N667="nulová",J667,0)</f>
        <v>0</v>
      </c>
      <c r="BJ667" s="17" t="s">
        <v>150</v>
      </c>
      <c r="BK667" s="228">
        <f>ROUND(I667*H667,2)</f>
        <v>0</v>
      </c>
      <c r="BL667" s="17" t="s">
        <v>457</v>
      </c>
      <c r="BM667" s="227" t="s">
        <v>830</v>
      </c>
    </row>
    <row r="668" s="2" customFormat="1" ht="21.75" customHeight="1">
      <c r="A668" s="38"/>
      <c r="B668" s="39"/>
      <c r="C668" s="215" t="s">
        <v>395</v>
      </c>
      <c r="D668" s="215" t="s">
        <v>145</v>
      </c>
      <c r="E668" s="216" t="s">
        <v>831</v>
      </c>
      <c r="F668" s="217" t="s">
        <v>832</v>
      </c>
      <c r="G668" s="218" t="s">
        <v>158</v>
      </c>
      <c r="H668" s="219">
        <v>1</v>
      </c>
      <c r="I668" s="220"/>
      <c r="J668" s="221">
        <f>ROUND(I668*H668,2)</f>
        <v>0</v>
      </c>
      <c r="K668" s="222"/>
      <c r="L668" s="44"/>
      <c r="M668" s="223" t="s">
        <v>1</v>
      </c>
      <c r="N668" s="224" t="s">
        <v>39</v>
      </c>
      <c r="O668" s="91"/>
      <c r="P668" s="225">
        <f>O668*H668</f>
        <v>0</v>
      </c>
      <c r="Q668" s="225">
        <v>0.0011900000000000001</v>
      </c>
      <c r="R668" s="225">
        <f>Q668*H668</f>
        <v>0.0011900000000000001</v>
      </c>
      <c r="S668" s="225">
        <v>0</v>
      </c>
      <c r="T668" s="226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457</v>
      </c>
      <c r="AT668" s="227" t="s">
        <v>145</v>
      </c>
      <c r="AU668" s="227" t="s">
        <v>150</v>
      </c>
      <c r="AY668" s="17" t="s">
        <v>141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150</v>
      </c>
      <c r="BK668" s="228">
        <f>ROUND(I668*H668,2)</f>
        <v>0</v>
      </c>
      <c r="BL668" s="17" t="s">
        <v>457</v>
      </c>
      <c r="BM668" s="227" t="s">
        <v>833</v>
      </c>
    </row>
    <row r="669" s="14" customFormat="1">
      <c r="A669" s="14"/>
      <c r="B669" s="240"/>
      <c r="C669" s="241"/>
      <c r="D669" s="231" t="s">
        <v>152</v>
      </c>
      <c r="E669" s="242" t="s">
        <v>1</v>
      </c>
      <c r="F669" s="243" t="s">
        <v>81</v>
      </c>
      <c r="G669" s="241"/>
      <c r="H669" s="244">
        <v>1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0" t="s">
        <v>152</v>
      </c>
      <c r="AU669" s="250" t="s">
        <v>150</v>
      </c>
      <c r="AV669" s="14" t="s">
        <v>150</v>
      </c>
      <c r="AW669" s="14" t="s">
        <v>30</v>
      </c>
      <c r="AX669" s="14" t="s">
        <v>81</v>
      </c>
      <c r="AY669" s="250" t="s">
        <v>141</v>
      </c>
    </row>
    <row r="670" s="2" customFormat="1" ht="24.15" customHeight="1">
      <c r="A670" s="38"/>
      <c r="B670" s="39"/>
      <c r="C670" s="262" t="s">
        <v>8</v>
      </c>
      <c r="D670" s="262" t="s">
        <v>465</v>
      </c>
      <c r="E670" s="263" t="s">
        <v>834</v>
      </c>
      <c r="F670" s="264" t="s">
        <v>835</v>
      </c>
      <c r="G670" s="265" t="s">
        <v>158</v>
      </c>
      <c r="H670" s="266">
        <v>1</v>
      </c>
      <c r="I670" s="267"/>
      <c r="J670" s="268">
        <f>ROUND(I670*H670,2)</f>
        <v>0</v>
      </c>
      <c r="K670" s="269"/>
      <c r="L670" s="270"/>
      <c r="M670" s="271" t="s">
        <v>1</v>
      </c>
      <c r="N670" s="272" t="s">
        <v>39</v>
      </c>
      <c r="O670" s="91"/>
      <c r="P670" s="225">
        <f>O670*H670</f>
        <v>0</v>
      </c>
      <c r="Q670" s="225">
        <v>0.014500000000000001</v>
      </c>
      <c r="R670" s="225">
        <f>Q670*H670</f>
        <v>0.014500000000000001</v>
      </c>
      <c r="S670" s="225">
        <v>0</v>
      </c>
      <c r="T670" s="226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7" t="s">
        <v>468</v>
      </c>
      <c r="AT670" s="227" t="s">
        <v>465</v>
      </c>
      <c r="AU670" s="227" t="s">
        <v>150</v>
      </c>
      <c r="AY670" s="17" t="s">
        <v>141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7" t="s">
        <v>150</v>
      </c>
      <c r="BK670" s="228">
        <f>ROUND(I670*H670,2)</f>
        <v>0</v>
      </c>
      <c r="BL670" s="17" t="s">
        <v>457</v>
      </c>
      <c r="BM670" s="227" t="s">
        <v>836</v>
      </c>
    </row>
    <row r="671" s="2" customFormat="1" ht="16.5" customHeight="1">
      <c r="A671" s="38"/>
      <c r="B671" s="39"/>
      <c r="C671" s="262" t="s">
        <v>457</v>
      </c>
      <c r="D671" s="262" t="s">
        <v>465</v>
      </c>
      <c r="E671" s="263" t="s">
        <v>837</v>
      </c>
      <c r="F671" s="264" t="s">
        <v>838</v>
      </c>
      <c r="G671" s="265" t="s">
        <v>158</v>
      </c>
      <c r="H671" s="266">
        <v>1</v>
      </c>
      <c r="I671" s="267"/>
      <c r="J671" s="268">
        <f>ROUND(I671*H671,2)</f>
        <v>0</v>
      </c>
      <c r="K671" s="269"/>
      <c r="L671" s="270"/>
      <c r="M671" s="271" t="s">
        <v>1</v>
      </c>
      <c r="N671" s="272" t="s">
        <v>39</v>
      </c>
      <c r="O671" s="91"/>
      <c r="P671" s="225">
        <f>O671*H671</f>
        <v>0</v>
      </c>
      <c r="Q671" s="225">
        <v>0.0022000000000000001</v>
      </c>
      <c r="R671" s="225">
        <f>Q671*H671</f>
        <v>0.0022000000000000001</v>
      </c>
      <c r="S671" s="225">
        <v>0</v>
      </c>
      <c r="T671" s="226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7" t="s">
        <v>468</v>
      </c>
      <c r="AT671" s="227" t="s">
        <v>465</v>
      </c>
      <c r="AU671" s="227" t="s">
        <v>150</v>
      </c>
      <c r="AY671" s="17" t="s">
        <v>141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7" t="s">
        <v>150</v>
      </c>
      <c r="BK671" s="228">
        <f>ROUND(I671*H671,2)</f>
        <v>0</v>
      </c>
      <c r="BL671" s="17" t="s">
        <v>457</v>
      </c>
      <c r="BM671" s="227" t="s">
        <v>839</v>
      </c>
    </row>
    <row r="672" s="2" customFormat="1" ht="21.75" customHeight="1">
      <c r="A672" s="38"/>
      <c r="B672" s="39"/>
      <c r="C672" s="215" t="s">
        <v>840</v>
      </c>
      <c r="D672" s="215" t="s">
        <v>145</v>
      </c>
      <c r="E672" s="216" t="s">
        <v>841</v>
      </c>
      <c r="F672" s="217" t="s">
        <v>842</v>
      </c>
      <c r="G672" s="218" t="s">
        <v>715</v>
      </c>
      <c r="H672" s="219">
        <v>1</v>
      </c>
      <c r="I672" s="220"/>
      <c r="J672" s="221">
        <f>ROUND(I672*H672,2)</f>
        <v>0</v>
      </c>
      <c r="K672" s="222"/>
      <c r="L672" s="44"/>
      <c r="M672" s="223" t="s">
        <v>1</v>
      </c>
      <c r="N672" s="224" t="s">
        <v>39</v>
      </c>
      <c r="O672" s="91"/>
      <c r="P672" s="225">
        <f>O672*H672</f>
        <v>0</v>
      </c>
      <c r="Q672" s="225">
        <v>0.00173</v>
      </c>
      <c r="R672" s="225">
        <f>Q672*H672</f>
        <v>0.00173</v>
      </c>
      <c r="S672" s="225">
        <v>0</v>
      </c>
      <c r="T672" s="226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7" t="s">
        <v>457</v>
      </c>
      <c r="AT672" s="227" t="s">
        <v>145</v>
      </c>
      <c r="AU672" s="227" t="s">
        <v>150</v>
      </c>
      <c r="AY672" s="17" t="s">
        <v>141</v>
      </c>
      <c r="BE672" s="228">
        <f>IF(N672="základní",J672,0)</f>
        <v>0</v>
      </c>
      <c r="BF672" s="228">
        <f>IF(N672="snížená",J672,0)</f>
        <v>0</v>
      </c>
      <c r="BG672" s="228">
        <f>IF(N672="zákl. přenesená",J672,0)</f>
        <v>0</v>
      </c>
      <c r="BH672" s="228">
        <f>IF(N672="sníž. přenesená",J672,0)</f>
        <v>0</v>
      </c>
      <c r="BI672" s="228">
        <f>IF(N672="nulová",J672,0)</f>
        <v>0</v>
      </c>
      <c r="BJ672" s="17" t="s">
        <v>150</v>
      </c>
      <c r="BK672" s="228">
        <f>ROUND(I672*H672,2)</f>
        <v>0</v>
      </c>
      <c r="BL672" s="17" t="s">
        <v>457</v>
      </c>
      <c r="BM672" s="227" t="s">
        <v>843</v>
      </c>
    </row>
    <row r="673" s="2" customFormat="1" ht="16.5" customHeight="1">
      <c r="A673" s="38"/>
      <c r="B673" s="39"/>
      <c r="C673" s="262" t="s">
        <v>844</v>
      </c>
      <c r="D673" s="262" t="s">
        <v>465</v>
      </c>
      <c r="E673" s="263" t="s">
        <v>845</v>
      </c>
      <c r="F673" s="264" t="s">
        <v>846</v>
      </c>
      <c r="G673" s="265" t="s">
        <v>158</v>
      </c>
      <c r="H673" s="266">
        <v>1</v>
      </c>
      <c r="I673" s="267"/>
      <c r="J673" s="268">
        <f>ROUND(I673*H673,2)</f>
        <v>0</v>
      </c>
      <c r="K673" s="269"/>
      <c r="L673" s="270"/>
      <c r="M673" s="271" t="s">
        <v>1</v>
      </c>
      <c r="N673" s="272" t="s">
        <v>39</v>
      </c>
      <c r="O673" s="91"/>
      <c r="P673" s="225">
        <f>O673*H673</f>
        <v>0</v>
      </c>
      <c r="Q673" s="225">
        <v>0.0135</v>
      </c>
      <c r="R673" s="225">
        <f>Q673*H673</f>
        <v>0.0135</v>
      </c>
      <c r="S673" s="225">
        <v>0</v>
      </c>
      <c r="T673" s="226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7" t="s">
        <v>468</v>
      </c>
      <c r="AT673" s="227" t="s">
        <v>465</v>
      </c>
      <c r="AU673" s="227" t="s">
        <v>150</v>
      </c>
      <c r="AY673" s="17" t="s">
        <v>141</v>
      </c>
      <c r="BE673" s="228">
        <f>IF(N673="základní",J673,0)</f>
        <v>0</v>
      </c>
      <c r="BF673" s="228">
        <f>IF(N673="snížená",J673,0)</f>
        <v>0</v>
      </c>
      <c r="BG673" s="228">
        <f>IF(N673="zákl. přenesená",J673,0)</f>
        <v>0</v>
      </c>
      <c r="BH673" s="228">
        <f>IF(N673="sníž. přenesená",J673,0)</f>
        <v>0</v>
      </c>
      <c r="BI673" s="228">
        <f>IF(N673="nulová",J673,0)</f>
        <v>0</v>
      </c>
      <c r="BJ673" s="17" t="s">
        <v>150</v>
      </c>
      <c r="BK673" s="228">
        <f>ROUND(I673*H673,2)</f>
        <v>0</v>
      </c>
      <c r="BL673" s="17" t="s">
        <v>457</v>
      </c>
      <c r="BM673" s="227" t="s">
        <v>847</v>
      </c>
    </row>
    <row r="674" s="2" customFormat="1" ht="16.5" customHeight="1">
      <c r="A674" s="38"/>
      <c r="B674" s="39"/>
      <c r="C674" s="215" t="s">
        <v>848</v>
      </c>
      <c r="D674" s="215" t="s">
        <v>145</v>
      </c>
      <c r="E674" s="216" t="s">
        <v>849</v>
      </c>
      <c r="F674" s="217" t="s">
        <v>850</v>
      </c>
      <c r="G674" s="218" t="s">
        <v>715</v>
      </c>
      <c r="H674" s="219">
        <v>1</v>
      </c>
      <c r="I674" s="220"/>
      <c r="J674" s="221">
        <f>ROUND(I674*H674,2)</f>
        <v>0</v>
      </c>
      <c r="K674" s="222"/>
      <c r="L674" s="44"/>
      <c r="M674" s="223" t="s">
        <v>1</v>
      </c>
      <c r="N674" s="224" t="s">
        <v>39</v>
      </c>
      <c r="O674" s="91"/>
      <c r="P674" s="225">
        <f>O674*H674</f>
        <v>0</v>
      </c>
      <c r="Q674" s="225">
        <v>0</v>
      </c>
      <c r="R674" s="225">
        <f>Q674*H674</f>
        <v>0</v>
      </c>
      <c r="S674" s="225">
        <v>0.022499999999999999</v>
      </c>
      <c r="T674" s="226">
        <f>S674*H674</f>
        <v>0.022499999999999999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457</v>
      </c>
      <c r="AT674" s="227" t="s">
        <v>145</v>
      </c>
      <c r="AU674" s="227" t="s">
        <v>150</v>
      </c>
      <c r="AY674" s="17" t="s">
        <v>141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150</v>
      </c>
      <c r="BK674" s="228">
        <f>ROUND(I674*H674,2)</f>
        <v>0</v>
      </c>
      <c r="BL674" s="17" t="s">
        <v>457</v>
      </c>
      <c r="BM674" s="227" t="s">
        <v>851</v>
      </c>
    </row>
    <row r="675" s="2" customFormat="1" ht="21.75" customHeight="1">
      <c r="A675" s="38"/>
      <c r="B675" s="39"/>
      <c r="C675" s="215" t="s">
        <v>703</v>
      </c>
      <c r="D675" s="215" t="s">
        <v>145</v>
      </c>
      <c r="E675" s="216" t="s">
        <v>852</v>
      </c>
      <c r="F675" s="217" t="s">
        <v>853</v>
      </c>
      <c r="G675" s="218" t="s">
        <v>715</v>
      </c>
      <c r="H675" s="219">
        <v>1</v>
      </c>
      <c r="I675" s="220"/>
      <c r="J675" s="221">
        <f>ROUND(I675*H675,2)</f>
        <v>0</v>
      </c>
      <c r="K675" s="222"/>
      <c r="L675" s="44"/>
      <c r="M675" s="223" t="s">
        <v>1</v>
      </c>
      <c r="N675" s="224" t="s">
        <v>39</v>
      </c>
      <c r="O675" s="91"/>
      <c r="P675" s="225">
        <f>O675*H675</f>
        <v>0</v>
      </c>
      <c r="Q675" s="225">
        <v>0.00157</v>
      </c>
      <c r="R675" s="225">
        <f>Q675*H675</f>
        <v>0.00157</v>
      </c>
      <c r="S675" s="225">
        <v>0</v>
      </c>
      <c r="T675" s="226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7" t="s">
        <v>457</v>
      </c>
      <c r="AT675" s="227" t="s">
        <v>145</v>
      </c>
      <c r="AU675" s="227" t="s">
        <v>150</v>
      </c>
      <c r="AY675" s="17" t="s">
        <v>141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17" t="s">
        <v>150</v>
      </c>
      <c r="BK675" s="228">
        <f>ROUND(I675*H675,2)</f>
        <v>0</v>
      </c>
      <c r="BL675" s="17" t="s">
        <v>457</v>
      </c>
      <c r="BM675" s="227" t="s">
        <v>854</v>
      </c>
    </row>
    <row r="676" s="14" customFormat="1">
      <c r="A676" s="14"/>
      <c r="B676" s="240"/>
      <c r="C676" s="241"/>
      <c r="D676" s="231" t="s">
        <v>152</v>
      </c>
      <c r="E676" s="242" t="s">
        <v>1</v>
      </c>
      <c r="F676" s="243" t="s">
        <v>81</v>
      </c>
      <c r="G676" s="241"/>
      <c r="H676" s="244">
        <v>1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0" t="s">
        <v>152</v>
      </c>
      <c r="AU676" s="250" t="s">
        <v>150</v>
      </c>
      <c r="AV676" s="14" t="s">
        <v>150</v>
      </c>
      <c r="AW676" s="14" t="s">
        <v>30</v>
      </c>
      <c r="AX676" s="14" t="s">
        <v>81</v>
      </c>
      <c r="AY676" s="250" t="s">
        <v>141</v>
      </c>
    </row>
    <row r="677" s="2" customFormat="1" ht="16.5" customHeight="1">
      <c r="A677" s="38"/>
      <c r="B677" s="39"/>
      <c r="C677" s="262" t="s">
        <v>855</v>
      </c>
      <c r="D677" s="262" t="s">
        <v>465</v>
      </c>
      <c r="E677" s="263" t="s">
        <v>856</v>
      </c>
      <c r="F677" s="264" t="s">
        <v>857</v>
      </c>
      <c r="G677" s="265" t="s">
        <v>158</v>
      </c>
      <c r="H677" s="266">
        <v>1</v>
      </c>
      <c r="I677" s="267"/>
      <c r="J677" s="268">
        <f>ROUND(I677*H677,2)</f>
        <v>0</v>
      </c>
      <c r="K677" s="269"/>
      <c r="L677" s="270"/>
      <c r="M677" s="271" t="s">
        <v>1</v>
      </c>
      <c r="N677" s="272" t="s">
        <v>39</v>
      </c>
      <c r="O677" s="91"/>
      <c r="P677" s="225">
        <f>O677*H677</f>
        <v>0</v>
      </c>
      <c r="Q677" s="225">
        <v>0.01959</v>
      </c>
      <c r="R677" s="225">
        <f>Q677*H677</f>
        <v>0.01959</v>
      </c>
      <c r="S677" s="225">
        <v>0</v>
      </c>
      <c r="T677" s="226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7" t="s">
        <v>468</v>
      </c>
      <c r="AT677" s="227" t="s">
        <v>465</v>
      </c>
      <c r="AU677" s="227" t="s">
        <v>150</v>
      </c>
      <c r="AY677" s="17" t="s">
        <v>141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7" t="s">
        <v>150</v>
      </c>
      <c r="BK677" s="228">
        <f>ROUND(I677*H677,2)</f>
        <v>0</v>
      </c>
      <c r="BL677" s="17" t="s">
        <v>457</v>
      </c>
      <c r="BM677" s="227" t="s">
        <v>858</v>
      </c>
    </row>
    <row r="678" s="14" customFormat="1">
      <c r="A678" s="14"/>
      <c r="B678" s="240"/>
      <c r="C678" s="241"/>
      <c r="D678" s="231" t="s">
        <v>152</v>
      </c>
      <c r="E678" s="242" t="s">
        <v>1</v>
      </c>
      <c r="F678" s="243" t="s">
        <v>81</v>
      </c>
      <c r="G678" s="241"/>
      <c r="H678" s="244">
        <v>1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0" t="s">
        <v>152</v>
      </c>
      <c r="AU678" s="250" t="s">
        <v>150</v>
      </c>
      <c r="AV678" s="14" t="s">
        <v>150</v>
      </c>
      <c r="AW678" s="14" t="s">
        <v>30</v>
      </c>
      <c r="AX678" s="14" t="s">
        <v>81</v>
      </c>
      <c r="AY678" s="250" t="s">
        <v>141</v>
      </c>
    </row>
    <row r="679" s="2" customFormat="1" ht="16.5" customHeight="1">
      <c r="A679" s="38"/>
      <c r="B679" s="39"/>
      <c r="C679" s="262" t="s">
        <v>309</v>
      </c>
      <c r="D679" s="262" t="s">
        <v>465</v>
      </c>
      <c r="E679" s="263" t="s">
        <v>859</v>
      </c>
      <c r="F679" s="264" t="s">
        <v>860</v>
      </c>
      <c r="G679" s="265" t="s">
        <v>158</v>
      </c>
      <c r="H679" s="266">
        <v>2</v>
      </c>
      <c r="I679" s="267"/>
      <c r="J679" s="268">
        <f>ROUND(I679*H679,2)</f>
        <v>0</v>
      </c>
      <c r="K679" s="269"/>
      <c r="L679" s="270"/>
      <c r="M679" s="271" t="s">
        <v>1</v>
      </c>
      <c r="N679" s="272" t="s">
        <v>39</v>
      </c>
      <c r="O679" s="91"/>
      <c r="P679" s="225">
        <f>O679*H679</f>
        <v>0</v>
      </c>
      <c r="Q679" s="225">
        <v>0.0030000000000000001</v>
      </c>
      <c r="R679" s="225">
        <f>Q679*H679</f>
        <v>0.0060000000000000001</v>
      </c>
      <c r="S679" s="225">
        <v>0</v>
      </c>
      <c r="T679" s="226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468</v>
      </c>
      <c r="AT679" s="227" t="s">
        <v>465</v>
      </c>
      <c r="AU679" s="227" t="s">
        <v>150</v>
      </c>
      <c r="AY679" s="17" t="s">
        <v>141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150</v>
      </c>
      <c r="BK679" s="228">
        <f>ROUND(I679*H679,2)</f>
        <v>0</v>
      </c>
      <c r="BL679" s="17" t="s">
        <v>457</v>
      </c>
      <c r="BM679" s="227" t="s">
        <v>861</v>
      </c>
    </row>
    <row r="680" s="2" customFormat="1" ht="16.5" customHeight="1">
      <c r="A680" s="38"/>
      <c r="B680" s="39"/>
      <c r="C680" s="215" t="s">
        <v>373</v>
      </c>
      <c r="D680" s="215" t="s">
        <v>145</v>
      </c>
      <c r="E680" s="216" t="s">
        <v>862</v>
      </c>
      <c r="F680" s="217" t="s">
        <v>863</v>
      </c>
      <c r="G680" s="218" t="s">
        <v>715</v>
      </c>
      <c r="H680" s="219">
        <v>1</v>
      </c>
      <c r="I680" s="220"/>
      <c r="J680" s="221">
        <f>ROUND(I680*H680,2)</f>
        <v>0</v>
      </c>
      <c r="K680" s="222"/>
      <c r="L680" s="44"/>
      <c r="M680" s="223" t="s">
        <v>1</v>
      </c>
      <c r="N680" s="224" t="s">
        <v>39</v>
      </c>
      <c r="O680" s="91"/>
      <c r="P680" s="225">
        <f>O680*H680</f>
        <v>0</v>
      </c>
      <c r="Q680" s="225">
        <v>0.00017000000000000001</v>
      </c>
      <c r="R680" s="225">
        <f>Q680*H680</f>
        <v>0.00017000000000000001</v>
      </c>
      <c r="S680" s="225">
        <v>0</v>
      </c>
      <c r="T680" s="226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7" t="s">
        <v>457</v>
      </c>
      <c r="AT680" s="227" t="s">
        <v>145</v>
      </c>
      <c r="AU680" s="227" t="s">
        <v>150</v>
      </c>
      <c r="AY680" s="17" t="s">
        <v>141</v>
      </c>
      <c r="BE680" s="228">
        <f>IF(N680="základní",J680,0)</f>
        <v>0</v>
      </c>
      <c r="BF680" s="228">
        <f>IF(N680="snížená",J680,0)</f>
        <v>0</v>
      </c>
      <c r="BG680" s="228">
        <f>IF(N680="zákl. přenesená",J680,0)</f>
        <v>0</v>
      </c>
      <c r="BH680" s="228">
        <f>IF(N680="sníž. přenesená",J680,0)</f>
        <v>0</v>
      </c>
      <c r="BI680" s="228">
        <f>IF(N680="nulová",J680,0)</f>
        <v>0</v>
      </c>
      <c r="BJ680" s="17" t="s">
        <v>150</v>
      </c>
      <c r="BK680" s="228">
        <f>ROUND(I680*H680,2)</f>
        <v>0</v>
      </c>
      <c r="BL680" s="17" t="s">
        <v>457</v>
      </c>
      <c r="BM680" s="227" t="s">
        <v>864</v>
      </c>
    </row>
    <row r="681" s="14" customFormat="1">
      <c r="A681" s="14"/>
      <c r="B681" s="240"/>
      <c r="C681" s="241"/>
      <c r="D681" s="231" t="s">
        <v>152</v>
      </c>
      <c r="E681" s="242" t="s">
        <v>1</v>
      </c>
      <c r="F681" s="243" t="s">
        <v>81</v>
      </c>
      <c r="G681" s="241"/>
      <c r="H681" s="244">
        <v>1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152</v>
      </c>
      <c r="AU681" s="250" t="s">
        <v>150</v>
      </c>
      <c r="AV681" s="14" t="s">
        <v>150</v>
      </c>
      <c r="AW681" s="14" t="s">
        <v>30</v>
      </c>
      <c r="AX681" s="14" t="s">
        <v>81</v>
      </c>
      <c r="AY681" s="250" t="s">
        <v>141</v>
      </c>
    </row>
    <row r="682" s="2" customFormat="1" ht="16.5" customHeight="1">
      <c r="A682" s="38"/>
      <c r="B682" s="39"/>
      <c r="C682" s="262" t="s">
        <v>142</v>
      </c>
      <c r="D682" s="262" t="s">
        <v>465</v>
      </c>
      <c r="E682" s="263" t="s">
        <v>865</v>
      </c>
      <c r="F682" s="264" t="s">
        <v>866</v>
      </c>
      <c r="G682" s="265" t="s">
        <v>158</v>
      </c>
      <c r="H682" s="266">
        <v>1</v>
      </c>
      <c r="I682" s="267"/>
      <c r="J682" s="268">
        <f>ROUND(I682*H682,2)</f>
        <v>0</v>
      </c>
      <c r="K682" s="269"/>
      <c r="L682" s="270"/>
      <c r="M682" s="271" t="s">
        <v>1</v>
      </c>
      <c r="N682" s="272" t="s">
        <v>39</v>
      </c>
      <c r="O682" s="91"/>
      <c r="P682" s="225">
        <f>O682*H682</f>
        <v>0</v>
      </c>
      <c r="Q682" s="225">
        <v>0</v>
      </c>
      <c r="R682" s="225">
        <f>Q682*H682</f>
        <v>0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468</v>
      </c>
      <c r="AT682" s="227" t="s">
        <v>465</v>
      </c>
      <c r="AU682" s="227" t="s">
        <v>150</v>
      </c>
      <c r="AY682" s="17" t="s">
        <v>141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150</v>
      </c>
      <c r="BK682" s="228">
        <f>ROUND(I682*H682,2)</f>
        <v>0</v>
      </c>
      <c r="BL682" s="17" t="s">
        <v>457</v>
      </c>
      <c r="BM682" s="227" t="s">
        <v>867</v>
      </c>
    </row>
    <row r="683" s="14" customFormat="1">
      <c r="A683" s="14"/>
      <c r="B683" s="240"/>
      <c r="C683" s="241"/>
      <c r="D683" s="231" t="s">
        <v>152</v>
      </c>
      <c r="E683" s="242" t="s">
        <v>1</v>
      </c>
      <c r="F683" s="243" t="s">
        <v>81</v>
      </c>
      <c r="G683" s="241"/>
      <c r="H683" s="244">
        <v>1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0" t="s">
        <v>152</v>
      </c>
      <c r="AU683" s="250" t="s">
        <v>150</v>
      </c>
      <c r="AV683" s="14" t="s">
        <v>150</v>
      </c>
      <c r="AW683" s="14" t="s">
        <v>30</v>
      </c>
      <c r="AX683" s="14" t="s">
        <v>81</v>
      </c>
      <c r="AY683" s="250" t="s">
        <v>141</v>
      </c>
    </row>
    <row r="684" s="2" customFormat="1" ht="16.5" customHeight="1">
      <c r="A684" s="38"/>
      <c r="B684" s="39"/>
      <c r="C684" s="215" t="s">
        <v>188</v>
      </c>
      <c r="D684" s="215" t="s">
        <v>145</v>
      </c>
      <c r="E684" s="216" t="s">
        <v>868</v>
      </c>
      <c r="F684" s="217" t="s">
        <v>869</v>
      </c>
      <c r="G684" s="218" t="s">
        <v>715</v>
      </c>
      <c r="H684" s="219">
        <v>2</v>
      </c>
      <c r="I684" s="220"/>
      <c r="J684" s="221">
        <f>ROUND(I684*H684,2)</f>
        <v>0</v>
      </c>
      <c r="K684" s="222"/>
      <c r="L684" s="44"/>
      <c r="M684" s="223" t="s">
        <v>1</v>
      </c>
      <c r="N684" s="224" t="s">
        <v>39</v>
      </c>
      <c r="O684" s="91"/>
      <c r="P684" s="225">
        <f>O684*H684</f>
        <v>0</v>
      </c>
      <c r="Q684" s="225">
        <v>0.00017000000000000001</v>
      </c>
      <c r="R684" s="225">
        <f>Q684*H684</f>
        <v>0.00034000000000000002</v>
      </c>
      <c r="S684" s="225">
        <v>0</v>
      </c>
      <c r="T684" s="22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457</v>
      </c>
      <c r="AT684" s="227" t="s">
        <v>145</v>
      </c>
      <c r="AU684" s="227" t="s">
        <v>150</v>
      </c>
      <c r="AY684" s="17" t="s">
        <v>141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150</v>
      </c>
      <c r="BK684" s="228">
        <f>ROUND(I684*H684,2)</f>
        <v>0</v>
      </c>
      <c r="BL684" s="17" t="s">
        <v>457</v>
      </c>
      <c r="BM684" s="227" t="s">
        <v>870</v>
      </c>
    </row>
    <row r="685" s="14" customFormat="1">
      <c r="A685" s="14"/>
      <c r="B685" s="240"/>
      <c r="C685" s="241"/>
      <c r="D685" s="231" t="s">
        <v>152</v>
      </c>
      <c r="E685" s="242" t="s">
        <v>1</v>
      </c>
      <c r="F685" s="243" t="s">
        <v>150</v>
      </c>
      <c r="G685" s="241"/>
      <c r="H685" s="244">
        <v>2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152</v>
      </c>
      <c r="AU685" s="250" t="s">
        <v>150</v>
      </c>
      <c r="AV685" s="14" t="s">
        <v>150</v>
      </c>
      <c r="AW685" s="14" t="s">
        <v>30</v>
      </c>
      <c r="AX685" s="14" t="s">
        <v>81</v>
      </c>
      <c r="AY685" s="250" t="s">
        <v>141</v>
      </c>
    </row>
    <row r="686" s="2" customFormat="1" ht="16.5" customHeight="1">
      <c r="A686" s="38"/>
      <c r="B686" s="39"/>
      <c r="C686" s="262" t="s">
        <v>149</v>
      </c>
      <c r="D686" s="262" t="s">
        <v>465</v>
      </c>
      <c r="E686" s="263" t="s">
        <v>871</v>
      </c>
      <c r="F686" s="264" t="s">
        <v>872</v>
      </c>
      <c r="G686" s="265" t="s">
        <v>158</v>
      </c>
      <c r="H686" s="266">
        <v>2</v>
      </c>
      <c r="I686" s="267"/>
      <c r="J686" s="268">
        <f>ROUND(I686*H686,2)</f>
        <v>0</v>
      </c>
      <c r="K686" s="269"/>
      <c r="L686" s="270"/>
      <c r="M686" s="271" t="s">
        <v>1</v>
      </c>
      <c r="N686" s="272" t="s">
        <v>39</v>
      </c>
      <c r="O686" s="91"/>
      <c r="P686" s="225">
        <f>O686*H686</f>
        <v>0</v>
      </c>
      <c r="Q686" s="225">
        <v>0</v>
      </c>
      <c r="R686" s="225">
        <f>Q686*H686</f>
        <v>0</v>
      </c>
      <c r="S686" s="225">
        <v>0</v>
      </c>
      <c r="T686" s="22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468</v>
      </c>
      <c r="AT686" s="227" t="s">
        <v>465</v>
      </c>
      <c r="AU686" s="227" t="s">
        <v>150</v>
      </c>
      <c r="AY686" s="17" t="s">
        <v>141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150</v>
      </c>
      <c r="BK686" s="228">
        <f>ROUND(I686*H686,2)</f>
        <v>0</v>
      </c>
      <c r="BL686" s="17" t="s">
        <v>457</v>
      </c>
      <c r="BM686" s="227" t="s">
        <v>873</v>
      </c>
    </row>
    <row r="687" s="14" customFormat="1">
      <c r="A687" s="14"/>
      <c r="B687" s="240"/>
      <c r="C687" s="241"/>
      <c r="D687" s="231" t="s">
        <v>152</v>
      </c>
      <c r="E687" s="242" t="s">
        <v>1</v>
      </c>
      <c r="F687" s="243" t="s">
        <v>150</v>
      </c>
      <c r="G687" s="241"/>
      <c r="H687" s="244">
        <v>2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0" t="s">
        <v>152</v>
      </c>
      <c r="AU687" s="250" t="s">
        <v>150</v>
      </c>
      <c r="AV687" s="14" t="s">
        <v>150</v>
      </c>
      <c r="AW687" s="14" t="s">
        <v>30</v>
      </c>
      <c r="AX687" s="14" t="s">
        <v>81</v>
      </c>
      <c r="AY687" s="250" t="s">
        <v>141</v>
      </c>
    </row>
    <row r="688" s="2" customFormat="1" ht="24.15" customHeight="1">
      <c r="A688" s="38"/>
      <c r="B688" s="39"/>
      <c r="C688" s="215" t="s">
        <v>874</v>
      </c>
      <c r="D688" s="215" t="s">
        <v>145</v>
      </c>
      <c r="E688" s="216" t="s">
        <v>875</v>
      </c>
      <c r="F688" s="217" t="s">
        <v>876</v>
      </c>
      <c r="G688" s="218" t="s">
        <v>715</v>
      </c>
      <c r="H688" s="219">
        <v>1</v>
      </c>
      <c r="I688" s="220"/>
      <c r="J688" s="221">
        <f>ROUND(I688*H688,2)</f>
        <v>0</v>
      </c>
      <c r="K688" s="222"/>
      <c r="L688" s="44"/>
      <c r="M688" s="223" t="s">
        <v>1</v>
      </c>
      <c r="N688" s="224" t="s">
        <v>39</v>
      </c>
      <c r="O688" s="91"/>
      <c r="P688" s="225">
        <f>O688*H688</f>
        <v>0</v>
      </c>
      <c r="Q688" s="225">
        <v>0.00051999999999999995</v>
      </c>
      <c r="R688" s="225">
        <f>Q688*H688</f>
        <v>0.00051999999999999995</v>
      </c>
      <c r="S688" s="225">
        <v>0</v>
      </c>
      <c r="T688" s="226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7" t="s">
        <v>457</v>
      </c>
      <c r="AT688" s="227" t="s">
        <v>145</v>
      </c>
      <c r="AU688" s="227" t="s">
        <v>150</v>
      </c>
      <c r="AY688" s="17" t="s">
        <v>141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7" t="s">
        <v>150</v>
      </c>
      <c r="BK688" s="228">
        <f>ROUND(I688*H688,2)</f>
        <v>0</v>
      </c>
      <c r="BL688" s="17" t="s">
        <v>457</v>
      </c>
      <c r="BM688" s="227" t="s">
        <v>877</v>
      </c>
    </row>
    <row r="689" s="2" customFormat="1" ht="16.5" customHeight="1">
      <c r="A689" s="38"/>
      <c r="B689" s="39"/>
      <c r="C689" s="215" t="s">
        <v>878</v>
      </c>
      <c r="D689" s="215" t="s">
        <v>145</v>
      </c>
      <c r="E689" s="216" t="s">
        <v>879</v>
      </c>
      <c r="F689" s="217" t="s">
        <v>880</v>
      </c>
      <c r="G689" s="218" t="s">
        <v>715</v>
      </c>
      <c r="H689" s="219">
        <v>1</v>
      </c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</v>
      </c>
      <c r="R689" s="225">
        <f>Q689*H689</f>
        <v>0</v>
      </c>
      <c r="S689" s="225">
        <v>0.014930000000000001</v>
      </c>
      <c r="T689" s="226">
        <f>S689*H689</f>
        <v>0.014930000000000001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457</v>
      </c>
      <c r="AT689" s="227" t="s">
        <v>145</v>
      </c>
      <c r="AU689" s="227" t="s">
        <v>150</v>
      </c>
      <c r="AY689" s="17" t="s">
        <v>141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150</v>
      </c>
      <c r="BK689" s="228">
        <f>ROUND(I689*H689,2)</f>
        <v>0</v>
      </c>
      <c r="BL689" s="17" t="s">
        <v>457</v>
      </c>
      <c r="BM689" s="227" t="s">
        <v>881</v>
      </c>
    </row>
    <row r="690" s="13" customFormat="1">
      <c r="A690" s="13"/>
      <c r="B690" s="229"/>
      <c r="C690" s="230"/>
      <c r="D690" s="231" t="s">
        <v>152</v>
      </c>
      <c r="E690" s="232" t="s">
        <v>1</v>
      </c>
      <c r="F690" s="233" t="s">
        <v>200</v>
      </c>
      <c r="G690" s="230"/>
      <c r="H690" s="232" t="s">
        <v>1</v>
      </c>
      <c r="I690" s="234"/>
      <c r="J690" s="230"/>
      <c r="K690" s="230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152</v>
      </c>
      <c r="AU690" s="239" t="s">
        <v>150</v>
      </c>
      <c r="AV690" s="13" t="s">
        <v>81</v>
      </c>
      <c r="AW690" s="13" t="s">
        <v>30</v>
      </c>
      <c r="AX690" s="13" t="s">
        <v>73</v>
      </c>
      <c r="AY690" s="239" t="s">
        <v>141</v>
      </c>
    </row>
    <row r="691" s="14" customFormat="1">
      <c r="A691" s="14"/>
      <c r="B691" s="240"/>
      <c r="C691" s="241"/>
      <c r="D691" s="231" t="s">
        <v>152</v>
      </c>
      <c r="E691" s="242" t="s">
        <v>1</v>
      </c>
      <c r="F691" s="243" t="s">
        <v>81</v>
      </c>
      <c r="G691" s="241"/>
      <c r="H691" s="244">
        <v>1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0" t="s">
        <v>152</v>
      </c>
      <c r="AU691" s="250" t="s">
        <v>150</v>
      </c>
      <c r="AV691" s="14" t="s">
        <v>150</v>
      </c>
      <c r="AW691" s="14" t="s">
        <v>30</v>
      </c>
      <c r="AX691" s="14" t="s">
        <v>81</v>
      </c>
      <c r="AY691" s="250" t="s">
        <v>141</v>
      </c>
    </row>
    <row r="692" s="2" customFormat="1" ht="16.5" customHeight="1">
      <c r="A692" s="38"/>
      <c r="B692" s="39"/>
      <c r="C692" s="215" t="s">
        <v>882</v>
      </c>
      <c r="D692" s="215" t="s">
        <v>145</v>
      </c>
      <c r="E692" s="216" t="s">
        <v>883</v>
      </c>
      <c r="F692" s="217" t="s">
        <v>884</v>
      </c>
      <c r="G692" s="218" t="s">
        <v>715</v>
      </c>
      <c r="H692" s="219">
        <v>1</v>
      </c>
      <c r="I692" s="220"/>
      <c r="J692" s="221">
        <f>ROUND(I692*H692,2)</f>
        <v>0</v>
      </c>
      <c r="K692" s="222"/>
      <c r="L692" s="44"/>
      <c r="M692" s="223" t="s">
        <v>1</v>
      </c>
      <c r="N692" s="224" t="s">
        <v>39</v>
      </c>
      <c r="O692" s="91"/>
      <c r="P692" s="225">
        <f>O692*H692</f>
        <v>0</v>
      </c>
      <c r="Q692" s="225">
        <v>0</v>
      </c>
      <c r="R692" s="225">
        <f>Q692*H692</f>
        <v>0</v>
      </c>
      <c r="S692" s="225">
        <v>0.067000000000000004</v>
      </c>
      <c r="T692" s="226">
        <f>S692*H692</f>
        <v>0.067000000000000004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457</v>
      </c>
      <c r="AT692" s="227" t="s">
        <v>145</v>
      </c>
      <c r="AU692" s="227" t="s">
        <v>150</v>
      </c>
      <c r="AY692" s="17" t="s">
        <v>141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150</v>
      </c>
      <c r="BK692" s="228">
        <f>ROUND(I692*H692,2)</f>
        <v>0</v>
      </c>
      <c r="BL692" s="17" t="s">
        <v>457</v>
      </c>
      <c r="BM692" s="227" t="s">
        <v>885</v>
      </c>
    </row>
    <row r="693" s="2" customFormat="1" ht="16.5" customHeight="1">
      <c r="A693" s="38"/>
      <c r="B693" s="39"/>
      <c r="C693" s="215" t="s">
        <v>886</v>
      </c>
      <c r="D693" s="215" t="s">
        <v>145</v>
      </c>
      <c r="E693" s="216" t="s">
        <v>887</v>
      </c>
      <c r="F693" s="217" t="s">
        <v>888</v>
      </c>
      <c r="G693" s="218" t="s">
        <v>158</v>
      </c>
      <c r="H693" s="219">
        <v>2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0.00109</v>
      </c>
      <c r="R693" s="225">
        <f>Q693*H693</f>
        <v>0.0021800000000000001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457</v>
      </c>
      <c r="AT693" s="227" t="s">
        <v>145</v>
      </c>
      <c r="AU693" s="227" t="s">
        <v>150</v>
      </c>
      <c r="AY693" s="17" t="s">
        <v>141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150</v>
      </c>
      <c r="BK693" s="228">
        <f>ROUND(I693*H693,2)</f>
        <v>0</v>
      </c>
      <c r="BL693" s="17" t="s">
        <v>457</v>
      </c>
      <c r="BM693" s="227" t="s">
        <v>889</v>
      </c>
    </row>
    <row r="694" s="13" customFormat="1">
      <c r="A694" s="13"/>
      <c r="B694" s="229"/>
      <c r="C694" s="230"/>
      <c r="D694" s="231" t="s">
        <v>152</v>
      </c>
      <c r="E694" s="232" t="s">
        <v>1</v>
      </c>
      <c r="F694" s="233" t="s">
        <v>890</v>
      </c>
      <c r="G694" s="230"/>
      <c r="H694" s="232" t="s">
        <v>1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9" t="s">
        <v>152</v>
      </c>
      <c r="AU694" s="239" t="s">
        <v>150</v>
      </c>
      <c r="AV694" s="13" t="s">
        <v>81</v>
      </c>
      <c r="AW694" s="13" t="s">
        <v>30</v>
      </c>
      <c r="AX694" s="13" t="s">
        <v>73</v>
      </c>
      <c r="AY694" s="239" t="s">
        <v>141</v>
      </c>
    </row>
    <row r="695" s="14" customFormat="1">
      <c r="A695" s="14"/>
      <c r="B695" s="240"/>
      <c r="C695" s="241"/>
      <c r="D695" s="231" t="s">
        <v>152</v>
      </c>
      <c r="E695" s="242" t="s">
        <v>1</v>
      </c>
      <c r="F695" s="243" t="s">
        <v>599</v>
      </c>
      <c r="G695" s="241"/>
      <c r="H695" s="244">
        <v>2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0" t="s">
        <v>152</v>
      </c>
      <c r="AU695" s="250" t="s">
        <v>150</v>
      </c>
      <c r="AV695" s="14" t="s">
        <v>150</v>
      </c>
      <c r="AW695" s="14" t="s">
        <v>30</v>
      </c>
      <c r="AX695" s="14" t="s">
        <v>81</v>
      </c>
      <c r="AY695" s="250" t="s">
        <v>141</v>
      </c>
    </row>
    <row r="696" s="2" customFormat="1" ht="16.5" customHeight="1">
      <c r="A696" s="38"/>
      <c r="B696" s="39"/>
      <c r="C696" s="215" t="s">
        <v>709</v>
      </c>
      <c r="D696" s="215" t="s">
        <v>145</v>
      </c>
      <c r="E696" s="216" t="s">
        <v>891</v>
      </c>
      <c r="F696" s="217" t="s">
        <v>892</v>
      </c>
      <c r="G696" s="218" t="s">
        <v>715</v>
      </c>
      <c r="H696" s="219">
        <v>2</v>
      </c>
      <c r="I696" s="220"/>
      <c r="J696" s="221">
        <f>ROUND(I696*H696,2)</f>
        <v>0</v>
      </c>
      <c r="K696" s="222"/>
      <c r="L696" s="44"/>
      <c r="M696" s="223" t="s">
        <v>1</v>
      </c>
      <c r="N696" s="224" t="s">
        <v>39</v>
      </c>
      <c r="O696" s="91"/>
      <c r="P696" s="225">
        <f>O696*H696</f>
        <v>0</v>
      </c>
      <c r="Q696" s="225">
        <v>0</v>
      </c>
      <c r="R696" s="225">
        <f>Q696*H696</f>
        <v>0</v>
      </c>
      <c r="S696" s="225">
        <v>0.00156</v>
      </c>
      <c r="T696" s="226">
        <f>S696*H696</f>
        <v>0.0031199999999999999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457</v>
      </c>
      <c r="AT696" s="227" t="s">
        <v>145</v>
      </c>
      <c r="AU696" s="227" t="s">
        <v>150</v>
      </c>
      <c r="AY696" s="17" t="s">
        <v>141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150</v>
      </c>
      <c r="BK696" s="228">
        <f>ROUND(I696*H696,2)</f>
        <v>0</v>
      </c>
      <c r="BL696" s="17" t="s">
        <v>457</v>
      </c>
      <c r="BM696" s="227" t="s">
        <v>893</v>
      </c>
    </row>
    <row r="697" s="13" customFormat="1">
      <c r="A697" s="13"/>
      <c r="B697" s="229"/>
      <c r="C697" s="230"/>
      <c r="D697" s="231" t="s">
        <v>152</v>
      </c>
      <c r="E697" s="232" t="s">
        <v>1</v>
      </c>
      <c r="F697" s="233" t="s">
        <v>576</v>
      </c>
      <c r="G697" s="230"/>
      <c r="H697" s="232" t="s">
        <v>1</v>
      </c>
      <c r="I697" s="234"/>
      <c r="J697" s="230"/>
      <c r="K697" s="230"/>
      <c r="L697" s="235"/>
      <c r="M697" s="236"/>
      <c r="N697" s="237"/>
      <c r="O697" s="237"/>
      <c r="P697" s="237"/>
      <c r="Q697" s="237"/>
      <c r="R697" s="237"/>
      <c r="S697" s="237"/>
      <c r="T697" s="23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9" t="s">
        <v>152</v>
      </c>
      <c r="AU697" s="239" t="s">
        <v>150</v>
      </c>
      <c r="AV697" s="13" t="s">
        <v>81</v>
      </c>
      <c r="AW697" s="13" t="s">
        <v>30</v>
      </c>
      <c r="AX697" s="13" t="s">
        <v>73</v>
      </c>
      <c r="AY697" s="239" t="s">
        <v>141</v>
      </c>
    </row>
    <row r="698" s="14" customFormat="1">
      <c r="A698" s="14"/>
      <c r="B698" s="240"/>
      <c r="C698" s="241"/>
      <c r="D698" s="231" t="s">
        <v>152</v>
      </c>
      <c r="E698" s="242" t="s">
        <v>1</v>
      </c>
      <c r="F698" s="243" t="s">
        <v>81</v>
      </c>
      <c r="G698" s="241"/>
      <c r="H698" s="244">
        <v>1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152</v>
      </c>
      <c r="AU698" s="250" t="s">
        <v>150</v>
      </c>
      <c r="AV698" s="14" t="s">
        <v>150</v>
      </c>
      <c r="AW698" s="14" t="s">
        <v>30</v>
      </c>
      <c r="AX698" s="14" t="s">
        <v>73</v>
      </c>
      <c r="AY698" s="250" t="s">
        <v>141</v>
      </c>
    </row>
    <row r="699" s="13" customFormat="1">
      <c r="A699" s="13"/>
      <c r="B699" s="229"/>
      <c r="C699" s="230"/>
      <c r="D699" s="231" t="s">
        <v>152</v>
      </c>
      <c r="E699" s="232" t="s">
        <v>1</v>
      </c>
      <c r="F699" s="233" t="s">
        <v>581</v>
      </c>
      <c r="G699" s="230"/>
      <c r="H699" s="232" t="s">
        <v>1</v>
      </c>
      <c r="I699" s="234"/>
      <c r="J699" s="230"/>
      <c r="K699" s="230"/>
      <c r="L699" s="235"/>
      <c r="M699" s="236"/>
      <c r="N699" s="237"/>
      <c r="O699" s="237"/>
      <c r="P699" s="237"/>
      <c r="Q699" s="237"/>
      <c r="R699" s="237"/>
      <c r="S699" s="237"/>
      <c r="T699" s="23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9" t="s">
        <v>152</v>
      </c>
      <c r="AU699" s="239" t="s">
        <v>150</v>
      </c>
      <c r="AV699" s="13" t="s">
        <v>81</v>
      </c>
      <c r="AW699" s="13" t="s">
        <v>30</v>
      </c>
      <c r="AX699" s="13" t="s">
        <v>73</v>
      </c>
      <c r="AY699" s="239" t="s">
        <v>141</v>
      </c>
    </row>
    <row r="700" s="14" customFormat="1">
      <c r="A700" s="14"/>
      <c r="B700" s="240"/>
      <c r="C700" s="241"/>
      <c r="D700" s="231" t="s">
        <v>152</v>
      </c>
      <c r="E700" s="242" t="s">
        <v>1</v>
      </c>
      <c r="F700" s="243" t="s">
        <v>81</v>
      </c>
      <c r="G700" s="241"/>
      <c r="H700" s="244">
        <v>1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0" t="s">
        <v>152</v>
      </c>
      <c r="AU700" s="250" t="s">
        <v>150</v>
      </c>
      <c r="AV700" s="14" t="s">
        <v>150</v>
      </c>
      <c r="AW700" s="14" t="s">
        <v>30</v>
      </c>
      <c r="AX700" s="14" t="s">
        <v>73</v>
      </c>
      <c r="AY700" s="250" t="s">
        <v>141</v>
      </c>
    </row>
    <row r="701" s="15" customFormat="1">
      <c r="A701" s="15"/>
      <c r="B701" s="251"/>
      <c r="C701" s="252"/>
      <c r="D701" s="231" t="s">
        <v>152</v>
      </c>
      <c r="E701" s="253" t="s">
        <v>1</v>
      </c>
      <c r="F701" s="254" t="s">
        <v>170</v>
      </c>
      <c r="G701" s="252"/>
      <c r="H701" s="255">
        <v>2</v>
      </c>
      <c r="I701" s="256"/>
      <c r="J701" s="252"/>
      <c r="K701" s="252"/>
      <c r="L701" s="257"/>
      <c r="M701" s="258"/>
      <c r="N701" s="259"/>
      <c r="O701" s="259"/>
      <c r="P701" s="259"/>
      <c r="Q701" s="259"/>
      <c r="R701" s="259"/>
      <c r="S701" s="259"/>
      <c r="T701" s="260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61" t="s">
        <v>152</v>
      </c>
      <c r="AU701" s="261" t="s">
        <v>150</v>
      </c>
      <c r="AV701" s="15" t="s">
        <v>149</v>
      </c>
      <c r="AW701" s="15" t="s">
        <v>30</v>
      </c>
      <c r="AX701" s="15" t="s">
        <v>81</v>
      </c>
      <c r="AY701" s="261" t="s">
        <v>141</v>
      </c>
    </row>
    <row r="702" s="2" customFormat="1" ht="24.15" customHeight="1">
      <c r="A702" s="38"/>
      <c r="B702" s="39"/>
      <c r="C702" s="215" t="s">
        <v>894</v>
      </c>
      <c r="D702" s="215" t="s">
        <v>145</v>
      </c>
      <c r="E702" s="216" t="s">
        <v>895</v>
      </c>
      <c r="F702" s="217" t="s">
        <v>896</v>
      </c>
      <c r="G702" s="218" t="s">
        <v>158</v>
      </c>
      <c r="H702" s="219">
        <v>1</v>
      </c>
      <c r="I702" s="220"/>
      <c r="J702" s="221">
        <f>ROUND(I702*H702,2)</f>
        <v>0</v>
      </c>
      <c r="K702" s="222"/>
      <c r="L702" s="44"/>
      <c r="M702" s="223" t="s">
        <v>1</v>
      </c>
      <c r="N702" s="224" t="s">
        <v>39</v>
      </c>
      <c r="O702" s="91"/>
      <c r="P702" s="225">
        <f>O702*H702</f>
        <v>0</v>
      </c>
      <c r="Q702" s="225">
        <v>4.0000000000000003E-05</v>
      </c>
      <c r="R702" s="225">
        <f>Q702*H702</f>
        <v>4.0000000000000003E-05</v>
      </c>
      <c r="S702" s="225">
        <v>0</v>
      </c>
      <c r="T702" s="226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457</v>
      </c>
      <c r="AT702" s="227" t="s">
        <v>145</v>
      </c>
      <c r="AU702" s="227" t="s">
        <v>150</v>
      </c>
      <c r="AY702" s="17" t="s">
        <v>141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150</v>
      </c>
      <c r="BK702" s="228">
        <f>ROUND(I702*H702,2)</f>
        <v>0</v>
      </c>
      <c r="BL702" s="17" t="s">
        <v>457</v>
      </c>
      <c r="BM702" s="227" t="s">
        <v>897</v>
      </c>
    </row>
    <row r="703" s="2" customFormat="1" ht="16.5" customHeight="1">
      <c r="A703" s="38"/>
      <c r="B703" s="39"/>
      <c r="C703" s="262" t="s">
        <v>898</v>
      </c>
      <c r="D703" s="262" t="s">
        <v>465</v>
      </c>
      <c r="E703" s="263" t="s">
        <v>899</v>
      </c>
      <c r="F703" s="264" t="s">
        <v>900</v>
      </c>
      <c r="G703" s="265" t="s">
        <v>158</v>
      </c>
      <c r="H703" s="266">
        <v>1</v>
      </c>
      <c r="I703" s="267"/>
      <c r="J703" s="268">
        <f>ROUND(I703*H703,2)</f>
        <v>0</v>
      </c>
      <c r="K703" s="269"/>
      <c r="L703" s="270"/>
      <c r="M703" s="271" t="s">
        <v>1</v>
      </c>
      <c r="N703" s="272" t="s">
        <v>39</v>
      </c>
      <c r="O703" s="91"/>
      <c r="P703" s="225">
        <f>O703*H703</f>
        <v>0</v>
      </c>
      <c r="Q703" s="225">
        <v>0.00147</v>
      </c>
      <c r="R703" s="225">
        <f>Q703*H703</f>
        <v>0.00147</v>
      </c>
      <c r="S703" s="225">
        <v>0</v>
      </c>
      <c r="T703" s="226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7" t="s">
        <v>468</v>
      </c>
      <c r="AT703" s="227" t="s">
        <v>465</v>
      </c>
      <c r="AU703" s="227" t="s">
        <v>150</v>
      </c>
      <c r="AY703" s="17" t="s">
        <v>141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7" t="s">
        <v>150</v>
      </c>
      <c r="BK703" s="228">
        <f>ROUND(I703*H703,2)</f>
        <v>0</v>
      </c>
      <c r="BL703" s="17" t="s">
        <v>457</v>
      </c>
      <c r="BM703" s="227" t="s">
        <v>901</v>
      </c>
    </row>
    <row r="704" s="2" customFormat="1" ht="21.75" customHeight="1">
      <c r="A704" s="38"/>
      <c r="B704" s="39"/>
      <c r="C704" s="215" t="s">
        <v>902</v>
      </c>
      <c r="D704" s="215" t="s">
        <v>145</v>
      </c>
      <c r="E704" s="216" t="s">
        <v>903</v>
      </c>
      <c r="F704" s="217" t="s">
        <v>904</v>
      </c>
      <c r="G704" s="218" t="s">
        <v>715</v>
      </c>
      <c r="H704" s="219">
        <v>1</v>
      </c>
      <c r="I704" s="220"/>
      <c r="J704" s="221">
        <f>ROUND(I704*H704,2)</f>
        <v>0</v>
      </c>
      <c r="K704" s="222"/>
      <c r="L704" s="44"/>
      <c r="M704" s="223" t="s">
        <v>1</v>
      </c>
      <c r="N704" s="224" t="s">
        <v>39</v>
      </c>
      <c r="O704" s="91"/>
      <c r="P704" s="225">
        <f>O704*H704</f>
        <v>0</v>
      </c>
      <c r="Q704" s="225">
        <v>0.00020000000000000001</v>
      </c>
      <c r="R704" s="225">
        <f>Q704*H704</f>
        <v>0.00020000000000000001</v>
      </c>
      <c r="S704" s="225">
        <v>0</v>
      </c>
      <c r="T704" s="226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7" t="s">
        <v>457</v>
      </c>
      <c r="AT704" s="227" t="s">
        <v>145</v>
      </c>
      <c r="AU704" s="227" t="s">
        <v>150</v>
      </c>
      <c r="AY704" s="17" t="s">
        <v>141</v>
      </c>
      <c r="BE704" s="228">
        <f>IF(N704="základní",J704,0)</f>
        <v>0</v>
      </c>
      <c r="BF704" s="228">
        <f>IF(N704="snížená",J704,0)</f>
        <v>0</v>
      </c>
      <c r="BG704" s="228">
        <f>IF(N704="zákl. přenesená",J704,0)</f>
        <v>0</v>
      </c>
      <c r="BH704" s="228">
        <f>IF(N704="sníž. přenesená",J704,0)</f>
        <v>0</v>
      </c>
      <c r="BI704" s="228">
        <f>IF(N704="nulová",J704,0)</f>
        <v>0</v>
      </c>
      <c r="BJ704" s="17" t="s">
        <v>150</v>
      </c>
      <c r="BK704" s="228">
        <f>ROUND(I704*H704,2)</f>
        <v>0</v>
      </c>
      <c r="BL704" s="17" t="s">
        <v>457</v>
      </c>
      <c r="BM704" s="227" t="s">
        <v>905</v>
      </c>
    </row>
    <row r="705" s="2" customFormat="1" ht="33" customHeight="1">
      <c r="A705" s="38"/>
      <c r="B705" s="39"/>
      <c r="C705" s="262" t="s">
        <v>906</v>
      </c>
      <c r="D705" s="262" t="s">
        <v>465</v>
      </c>
      <c r="E705" s="263" t="s">
        <v>907</v>
      </c>
      <c r="F705" s="264" t="s">
        <v>908</v>
      </c>
      <c r="G705" s="265" t="s">
        <v>158</v>
      </c>
      <c r="H705" s="266">
        <v>1</v>
      </c>
      <c r="I705" s="267"/>
      <c r="J705" s="268">
        <f>ROUND(I705*H705,2)</f>
        <v>0</v>
      </c>
      <c r="K705" s="269"/>
      <c r="L705" s="270"/>
      <c r="M705" s="271" t="s">
        <v>1</v>
      </c>
      <c r="N705" s="272" t="s">
        <v>39</v>
      </c>
      <c r="O705" s="91"/>
      <c r="P705" s="225">
        <f>O705*H705</f>
        <v>0</v>
      </c>
      <c r="Q705" s="225">
        <v>0.0025600000000000002</v>
      </c>
      <c r="R705" s="225">
        <f>Q705*H705</f>
        <v>0.0025600000000000002</v>
      </c>
      <c r="S705" s="225">
        <v>0</v>
      </c>
      <c r="T705" s="226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7" t="s">
        <v>468</v>
      </c>
      <c r="AT705" s="227" t="s">
        <v>465</v>
      </c>
      <c r="AU705" s="227" t="s">
        <v>150</v>
      </c>
      <c r="AY705" s="17" t="s">
        <v>141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7" t="s">
        <v>150</v>
      </c>
      <c r="BK705" s="228">
        <f>ROUND(I705*H705,2)</f>
        <v>0</v>
      </c>
      <c r="BL705" s="17" t="s">
        <v>457</v>
      </c>
      <c r="BM705" s="227" t="s">
        <v>909</v>
      </c>
    </row>
    <row r="706" s="14" customFormat="1">
      <c r="A706" s="14"/>
      <c r="B706" s="240"/>
      <c r="C706" s="241"/>
      <c r="D706" s="231" t="s">
        <v>152</v>
      </c>
      <c r="E706" s="242" t="s">
        <v>1</v>
      </c>
      <c r="F706" s="243" t="s">
        <v>81</v>
      </c>
      <c r="G706" s="241"/>
      <c r="H706" s="244">
        <v>1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0" t="s">
        <v>152</v>
      </c>
      <c r="AU706" s="250" t="s">
        <v>150</v>
      </c>
      <c r="AV706" s="14" t="s">
        <v>150</v>
      </c>
      <c r="AW706" s="14" t="s">
        <v>30</v>
      </c>
      <c r="AX706" s="14" t="s">
        <v>81</v>
      </c>
      <c r="AY706" s="250" t="s">
        <v>141</v>
      </c>
    </row>
    <row r="707" s="2" customFormat="1" ht="24.15" customHeight="1">
      <c r="A707" s="38"/>
      <c r="B707" s="39"/>
      <c r="C707" s="215" t="s">
        <v>910</v>
      </c>
      <c r="D707" s="215" t="s">
        <v>145</v>
      </c>
      <c r="E707" s="216" t="s">
        <v>911</v>
      </c>
      <c r="F707" s="217" t="s">
        <v>912</v>
      </c>
      <c r="G707" s="218" t="s">
        <v>158</v>
      </c>
      <c r="H707" s="219">
        <v>1</v>
      </c>
      <c r="I707" s="220"/>
      <c r="J707" s="221">
        <f>ROUND(I707*H707,2)</f>
        <v>0</v>
      </c>
      <c r="K707" s="222"/>
      <c r="L707" s="44"/>
      <c r="M707" s="223" t="s">
        <v>1</v>
      </c>
      <c r="N707" s="224" t="s">
        <v>39</v>
      </c>
      <c r="O707" s="91"/>
      <c r="P707" s="225">
        <f>O707*H707</f>
        <v>0</v>
      </c>
      <c r="Q707" s="225">
        <v>0.00012</v>
      </c>
      <c r="R707" s="225">
        <f>Q707*H707</f>
        <v>0.00012</v>
      </c>
      <c r="S707" s="225">
        <v>0</v>
      </c>
      <c r="T707" s="226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457</v>
      </c>
      <c r="AT707" s="227" t="s">
        <v>145</v>
      </c>
      <c r="AU707" s="227" t="s">
        <v>150</v>
      </c>
      <c r="AY707" s="17" t="s">
        <v>141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150</v>
      </c>
      <c r="BK707" s="228">
        <f>ROUND(I707*H707,2)</f>
        <v>0</v>
      </c>
      <c r="BL707" s="17" t="s">
        <v>457</v>
      </c>
      <c r="BM707" s="227" t="s">
        <v>913</v>
      </c>
    </row>
    <row r="708" s="2" customFormat="1" ht="24.15" customHeight="1">
      <c r="A708" s="38"/>
      <c r="B708" s="39"/>
      <c r="C708" s="262" t="s">
        <v>914</v>
      </c>
      <c r="D708" s="262" t="s">
        <v>465</v>
      </c>
      <c r="E708" s="263" t="s">
        <v>915</v>
      </c>
      <c r="F708" s="264" t="s">
        <v>916</v>
      </c>
      <c r="G708" s="265" t="s">
        <v>158</v>
      </c>
      <c r="H708" s="266">
        <v>1</v>
      </c>
      <c r="I708" s="267"/>
      <c r="J708" s="268">
        <f>ROUND(I708*H708,2)</f>
        <v>0</v>
      </c>
      <c r="K708" s="269"/>
      <c r="L708" s="270"/>
      <c r="M708" s="271" t="s">
        <v>1</v>
      </c>
      <c r="N708" s="272" t="s">
        <v>39</v>
      </c>
      <c r="O708" s="91"/>
      <c r="P708" s="225">
        <f>O708*H708</f>
        <v>0</v>
      </c>
      <c r="Q708" s="225">
        <v>0.0026199999999999999</v>
      </c>
      <c r="R708" s="225">
        <f>Q708*H708</f>
        <v>0.0026199999999999999</v>
      </c>
      <c r="S708" s="225">
        <v>0</v>
      </c>
      <c r="T708" s="226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7" t="s">
        <v>468</v>
      </c>
      <c r="AT708" s="227" t="s">
        <v>465</v>
      </c>
      <c r="AU708" s="227" t="s">
        <v>150</v>
      </c>
      <c r="AY708" s="17" t="s">
        <v>141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7" t="s">
        <v>150</v>
      </c>
      <c r="BK708" s="228">
        <f>ROUND(I708*H708,2)</f>
        <v>0</v>
      </c>
      <c r="BL708" s="17" t="s">
        <v>457</v>
      </c>
      <c r="BM708" s="227" t="s">
        <v>917</v>
      </c>
    </row>
    <row r="709" s="2" customFormat="1" ht="16.5" customHeight="1">
      <c r="A709" s="38"/>
      <c r="B709" s="39"/>
      <c r="C709" s="262" t="s">
        <v>918</v>
      </c>
      <c r="D709" s="262" t="s">
        <v>465</v>
      </c>
      <c r="E709" s="263" t="s">
        <v>919</v>
      </c>
      <c r="F709" s="264" t="s">
        <v>920</v>
      </c>
      <c r="G709" s="265" t="s">
        <v>921</v>
      </c>
      <c r="H709" s="266">
        <v>2</v>
      </c>
      <c r="I709" s="267"/>
      <c r="J709" s="268">
        <f>ROUND(I709*H709,2)</f>
        <v>0</v>
      </c>
      <c r="K709" s="269"/>
      <c r="L709" s="270"/>
      <c r="M709" s="271" t="s">
        <v>1</v>
      </c>
      <c r="N709" s="272" t="s">
        <v>39</v>
      </c>
      <c r="O709" s="91"/>
      <c r="P709" s="225">
        <f>O709*H709</f>
        <v>0</v>
      </c>
      <c r="Q709" s="225">
        <v>0.00097999999999999997</v>
      </c>
      <c r="R709" s="225">
        <f>Q709*H709</f>
        <v>0.0019599999999999999</v>
      </c>
      <c r="S709" s="225">
        <v>0</v>
      </c>
      <c r="T709" s="226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468</v>
      </c>
      <c r="AT709" s="227" t="s">
        <v>465</v>
      </c>
      <c r="AU709" s="227" t="s">
        <v>150</v>
      </c>
      <c r="AY709" s="17" t="s">
        <v>141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150</v>
      </c>
      <c r="BK709" s="228">
        <f>ROUND(I709*H709,2)</f>
        <v>0</v>
      </c>
      <c r="BL709" s="17" t="s">
        <v>457</v>
      </c>
      <c r="BM709" s="227" t="s">
        <v>922</v>
      </c>
    </row>
    <row r="710" s="14" customFormat="1">
      <c r="A710" s="14"/>
      <c r="B710" s="240"/>
      <c r="C710" s="241"/>
      <c r="D710" s="231" t="s">
        <v>152</v>
      </c>
      <c r="E710" s="242" t="s">
        <v>1</v>
      </c>
      <c r="F710" s="243" t="s">
        <v>599</v>
      </c>
      <c r="G710" s="241"/>
      <c r="H710" s="244">
        <v>2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0" t="s">
        <v>152</v>
      </c>
      <c r="AU710" s="250" t="s">
        <v>150</v>
      </c>
      <c r="AV710" s="14" t="s">
        <v>150</v>
      </c>
      <c r="AW710" s="14" t="s">
        <v>30</v>
      </c>
      <c r="AX710" s="14" t="s">
        <v>81</v>
      </c>
      <c r="AY710" s="250" t="s">
        <v>141</v>
      </c>
    </row>
    <row r="711" s="2" customFormat="1" ht="24.15" customHeight="1">
      <c r="A711" s="38"/>
      <c r="B711" s="39"/>
      <c r="C711" s="215" t="s">
        <v>468</v>
      </c>
      <c r="D711" s="215" t="s">
        <v>145</v>
      </c>
      <c r="E711" s="216" t="s">
        <v>923</v>
      </c>
      <c r="F711" s="217" t="s">
        <v>924</v>
      </c>
      <c r="G711" s="218" t="s">
        <v>158</v>
      </c>
      <c r="H711" s="219">
        <v>1</v>
      </c>
      <c r="I711" s="220"/>
      <c r="J711" s="221">
        <f>ROUND(I711*H711,2)</f>
        <v>0</v>
      </c>
      <c r="K711" s="222"/>
      <c r="L711" s="44"/>
      <c r="M711" s="223" t="s">
        <v>1</v>
      </c>
      <c r="N711" s="224" t="s">
        <v>39</v>
      </c>
      <c r="O711" s="91"/>
      <c r="P711" s="225">
        <f>O711*H711</f>
        <v>0</v>
      </c>
      <c r="Q711" s="225">
        <v>6.0000000000000002E-05</v>
      </c>
      <c r="R711" s="225">
        <f>Q711*H711</f>
        <v>6.0000000000000002E-05</v>
      </c>
      <c r="S711" s="225">
        <v>0</v>
      </c>
      <c r="T711" s="226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7" t="s">
        <v>457</v>
      </c>
      <c r="AT711" s="227" t="s">
        <v>145</v>
      </c>
      <c r="AU711" s="227" t="s">
        <v>150</v>
      </c>
      <c r="AY711" s="17" t="s">
        <v>141</v>
      </c>
      <c r="BE711" s="228">
        <f>IF(N711="základní",J711,0)</f>
        <v>0</v>
      </c>
      <c r="BF711" s="228">
        <f>IF(N711="snížená",J711,0)</f>
        <v>0</v>
      </c>
      <c r="BG711" s="228">
        <f>IF(N711="zákl. přenesená",J711,0)</f>
        <v>0</v>
      </c>
      <c r="BH711" s="228">
        <f>IF(N711="sníž. přenesená",J711,0)</f>
        <v>0</v>
      </c>
      <c r="BI711" s="228">
        <f>IF(N711="nulová",J711,0)</f>
        <v>0</v>
      </c>
      <c r="BJ711" s="17" t="s">
        <v>150</v>
      </c>
      <c r="BK711" s="228">
        <f>ROUND(I711*H711,2)</f>
        <v>0</v>
      </c>
      <c r="BL711" s="17" t="s">
        <v>457</v>
      </c>
      <c r="BM711" s="227" t="s">
        <v>925</v>
      </c>
    </row>
    <row r="712" s="13" customFormat="1">
      <c r="A712" s="13"/>
      <c r="B712" s="229"/>
      <c r="C712" s="230"/>
      <c r="D712" s="231" t="s">
        <v>152</v>
      </c>
      <c r="E712" s="232" t="s">
        <v>1</v>
      </c>
      <c r="F712" s="233" t="s">
        <v>608</v>
      </c>
      <c r="G712" s="230"/>
      <c r="H712" s="232" t="s">
        <v>1</v>
      </c>
      <c r="I712" s="234"/>
      <c r="J712" s="230"/>
      <c r="K712" s="230"/>
      <c r="L712" s="235"/>
      <c r="M712" s="236"/>
      <c r="N712" s="237"/>
      <c r="O712" s="237"/>
      <c r="P712" s="237"/>
      <c r="Q712" s="237"/>
      <c r="R712" s="237"/>
      <c r="S712" s="237"/>
      <c r="T712" s="23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9" t="s">
        <v>152</v>
      </c>
      <c r="AU712" s="239" t="s">
        <v>150</v>
      </c>
      <c r="AV712" s="13" t="s">
        <v>81</v>
      </c>
      <c r="AW712" s="13" t="s">
        <v>30</v>
      </c>
      <c r="AX712" s="13" t="s">
        <v>73</v>
      </c>
      <c r="AY712" s="239" t="s">
        <v>141</v>
      </c>
    </row>
    <row r="713" s="14" customFormat="1">
      <c r="A713" s="14"/>
      <c r="B713" s="240"/>
      <c r="C713" s="241"/>
      <c r="D713" s="231" t="s">
        <v>152</v>
      </c>
      <c r="E713" s="242" t="s">
        <v>1</v>
      </c>
      <c r="F713" s="243" t="s">
        <v>81</v>
      </c>
      <c r="G713" s="241"/>
      <c r="H713" s="244">
        <v>1</v>
      </c>
      <c r="I713" s="245"/>
      <c r="J713" s="241"/>
      <c r="K713" s="241"/>
      <c r="L713" s="246"/>
      <c r="M713" s="247"/>
      <c r="N713" s="248"/>
      <c r="O713" s="248"/>
      <c r="P713" s="248"/>
      <c r="Q713" s="248"/>
      <c r="R713" s="248"/>
      <c r="S713" s="248"/>
      <c r="T713" s="24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0" t="s">
        <v>152</v>
      </c>
      <c r="AU713" s="250" t="s">
        <v>150</v>
      </c>
      <c r="AV713" s="14" t="s">
        <v>150</v>
      </c>
      <c r="AW713" s="14" t="s">
        <v>30</v>
      </c>
      <c r="AX713" s="14" t="s">
        <v>73</v>
      </c>
      <c r="AY713" s="250" t="s">
        <v>141</v>
      </c>
    </row>
    <row r="714" s="15" customFormat="1">
      <c r="A714" s="15"/>
      <c r="B714" s="251"/>
      <c r="C714" s="252"/>
      <c r="D714" s="231" t="s">
        <v>152</v>
      </c>
      <c r="E714" s="253" t="s">
        <v>1</v>
      </c>
      <c r="F714" s="254" t="s">
        <v>170</v>
      </c>
      <c r="G714" s="252"/>
      <c r="H714" s="255">
        <v>1</v>
      </c>
      <c r="I714" s="256"/>
      <c r="J714" s="252"/>
      <c r="K714" s="252"/>
      <c r="L714" s="257"/>
      <c r="M714" s="258"/>
      <c r="N714" s="259"/>
      <c r="O714" s="259"/>
      <c r="P714" s="259"/>
      <c r="Q714" s="259"/>
      <c r="R714" s="259"/>
      <c r="S714" s="259"/>
      <c r="T714" s="260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61" t="s">
        <v>152</v>
      </c>
      <c r="AU714" s="261" t="s">
        <v>150</v>
      </c>
      <c r="AV714" s="15" t="s">
        <v>149</v>
      </c>
      <c r="AW714" s="15" t="s">
        <v>30</v>
      </c>
      <c r="AX714" s="15" t="s">
        <v>81</v>
      </c>
      <c r="AY714" s="261" t="s">
        <v>141</v>
      </c>
    </row>
    <row r="715" s="2" customFormat="1" ht="33" customHeight="1">
      <c r="A715" s="38"/>
      <c r="B715" s="39"/>
      <c r="C715" s="262" t="s">
        <v>926</v>
      </c>
      <c r="D715" s="262" t="s">
        <v>465</v>
      </c>
      <c r="E715" s="263" t="s">
        <v>927</v>
      </c>
      <c r="F715" s="264" t="s">
        <v>928</v>
      </c>
      <c r="G715" s="265" t="s">
        <v>158</v>
      </c>
      <c r="H715" s="266">
        <v>1</v>
      </c>
      <c r="I715" s="267"/>
      <c r="J715" s="268">
        <f>ROUND(I715*H715,2)</f>
        <v>0</v>
      </c>
      <c r="K715" s="269"/>
      <c r="L715" s="270"/>
      <c r="M715" s="271" t="s">
        <v>1</v>
      </c>
      <c r="N715" s="272" t="s">
        <v>39</v>
      </c>
      <c r="O715" s="91"/>
      <c r="P715" s="225">
        <f>O715*H715</f>
        <v>0</v>
      </c>
      <c r="Q715" s="225">
        <v>0.00038000000000000002</v>
      </c>
      <c r="R715" s="225">
        <f>Q715*H715</f>
        <v>0.00038000000000000002</v>
      </c>
      <c r="S715" s="225">
        <v>0</v>
      </c>
      <c r="T715" s="226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7" t="s">
        <v>468</v>
      </c>
      <c r="AT715" s="227" t="s">
        <v>465</v>
      </c>
      <c r="AU715" s="227" t="s">
        <v>150</v>
      </c>
      <c r="AY715" s="17" t="s">
        <v>141</v>
      </c>
      <c r="BE715" s="228">
        <f>IF(N715="základní",J715,0)</f>
        <v>0</v>
      </c>
      <c r="BF715" s="228">
        <f>IF(N715="snížená",J715,0)</f>
        <v>0</v>
      </c>
      <c r="BG715" s="228">
        <f>IF(N715="zákl. přenesená",J715,0)</f>
        <v>0</v>
      </c>
      <c r="BH715" s="228">
        <f>IF(N715="sníž. přenesená",J715,0)</f>
        <v>0</v>
      </c>
      <c r="BI715" s="228">
        <f>IF(N715="nulová",J715,0)</f>
        <v>0</v>
      </c>
      <c r="BJ715" s="17" t="s">
        <v>150</v>
      </c>
      <c r="BK715" s="228">
        <f>ROUND(I715*H715,2)</f>
        <v>0</v>
      </c>
      <c r="BL715" s="17" t="s">
        <v>457</v>
      </c>
      <c r="BM715" s="227" t="s">
        <v>929</v>
      </c>
    </row>
    <row r="716" s="2" customFormat="1" ht="16.5" customHeight="1">
      <c r="A716" s="38"/>
      <c r="B716" s="39"/>
      <c r="C716" s="215" t="s">
        <v>930</v>
      </c>
      <c r="D716" s="215" t="s">
        <v>145</v>
      </c>
      <c r="E716" s="216" t="s">
        <v>931</v>
      </c>
      <c r="F716" s="217" t="s">
        <v>932</v>
      </c>
      <c r="G716" s="218" t="s">
        <v>158</v>
      </c>
      <c r="H716" s="219">
        <v>2</v>
      </c>
      <c r="I716" s="220"/>
      <c r="J716" s="221">
        <f>ROUND(I716*H716,2)</f>
        <v>0</v>
      </c>
      <c r="K716" s="222"/>
      <c r="L716" s="44"/>
      <c r="M716" s="223" t="s">
        <v>1</v>
      </c>
      <c r="N716" s="224" t="s">
        <v>39</v>
      </c>
      <c r="O716" s="91"/>
      <c r="P716" s="225">
        <f>O716*H716</f>
        <v>0</v>
      </c>
      <c r="Q716" s="225">
        <v>0</v>
      </c>
      <c r="R716" s="225">
        <f>Q716*H716</f>
        <v>0</v>
      </c>
      <c r="S716" s="225">
        <v>0.00122</v>
      </c>
      <c r="T716" s="226">
        <f>S716*H716</f>
        <v>0.0024399999999999999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7" t="s">
        <v>457</v>
      </c>
      <c r="AT716" s="227" t="s">
        <v>145</v>
      </c>
      <c r="AU716" s="227" t="s">
        <v>150</v>
      </c>
      <c r="AY716" s="17" t="s">
        <v>141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17" t="s">
        <v>150</v>
      </c>
      <c r="BK716" s="228">
        <f>ROUND(I716*H716,2)</f>
        <v>0</v>
      </c>
      <c r="BL716" s="17" t="s">
        <v>457</v>
      </c>
      <c r="BM716" s="227" t="s">
        <v>933</v>
      </c>
    </row>
    <row r="717" s="13" customFormat="1">
      <c r="A717" s="13"/>
      <c r="B717" s="229"/>
      <c r="C717" s="230"/>
      <c r="D717" s="231" t="s">
        <v>152</v>
      </c>
      <c r="E717" s="232" t="s">
        <v>1</v>
      </c>
      <c r="F717" s="233" t="s">
        <v>576</v>
      </c>
      <c r="G717" s="230"/>
      <c r="H717" s="232" t="s">
        <v>1</v>
      </c>
      <c r="I717" s="234"/>
      <c r="J717" s="230"/>
      <c r="K717" s="230"/>
      <c r="L717" s="235"/>
      <c r="M717" s="236"/>
      <c r="N717" s="237"/>
      <c r="O717" s="237"/>
      <c r="P717" s="237"/>
      <c r="Q717" s="237"/>
      <c r="R717" s="237"/>
      <c r="S717" s="237"/>
      <c r="T717" s="23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9" t="s">
        <v>152</v>
      </c>
      <c r="AU717" s="239" t="s">
        <v>150</v>
      </c>
      <c r="AV717" s="13" t="s">
        <v>81</v>
      </c>
      <c r="AW717" s="13" t="s">
        <v>30</v>
      </c>
      <c r="AX717" s="13" t="s">
        <v>73</v>
      </c>
      <c r="AY717" s="239" t="s">
        <v>141</v>
      </c>
    </row>
    <row r="718" s="14" customFormat="1">
      <c r="A718" s="14"/>
      <c r="B718" s="240"/>
      <c r="C718" s="241"/>
      <c r="D718" s="231" t="s">
        <v>152</v>
      </c>
      <c r="E718" s="242" t="s">
        <v>1</v>
      </c>
      <c r="F718" s="243" t="s">
        <v>81</v>
      </c>
      <c r="G718" s="241"/>
      <c r="H718" s="244">
        <v>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152</v>
      </c>
      <c r="AU718" s="250" t="s">
        <v>150</v>
      </c>
      <c r="AV718" s="14" t="s">
        <v>150</v>
      </c>
      <c r="AW718" s="14" t="s">
        <v>30</v>
      </c>
      <c r="AX718" s="14" t="s">
        <v>73</v>
      </c>
      <c r="AY718" s="250" t="s">
        <v>141</v>
      </c>
    </row>
    <row r="719" s="13" customFormat="1">
      <c r="A719" s="13"/>
      <c r="B719" s="229"/>
      <c r="C719" s="230"/>
      <c r="D719" s="231" t="s">
        <v>152</v>
      </c>
      <c r="E719" s="232" t="s">
        <v>1</v>
      </c>
      <c r="F719" s="233" t="s">
        <v>581</v>
      </c>
      <c r="G719" s="230"/>
      <c r="H719" s="232" t="s">
        <v>1</v>
      </c>
      <c r="I719" s="234"/>
      <c r="J719" s="230"/>
      <c r="K719" s="230"/>
      <c r="L719" s="235"/>
      <c r="M719" s="236"/>
      <c r="N719" s="237"/>
      <c r="O719" s="237"/>
      <c r="P719" s="237"/>
      <c r="Q719" s="237"/>
      <c r="R719" s="237"/>
      <c r="S719" s="237"/>
      <c r="T719" s="23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9" t="s">
        <v>152</v>
      </c>
      <c r="AU719" s="239" t="s">
        <v>150</v>
      </c>
      <c r="AV719" s="13" t="s">
        <v>81</v>
      </c>
      <c r="AW719" s="13" t="s">
        <v>30</v>
      </c>
      <c r="AX719" s="13" t="s">
        <v>73</v>
      </c>
      <c r="AY719" s="239" t="s">
        <v>141</v>
      </c>
    </row>
    <row r="720" s="14" customFormat="1">
      <c r="A720" s="14"/>
      <c r="B720" s="240"/>
      <c r="C720" s="241"/>
      <c r="D720" s="231" t="s">
        <v>152</v>
      </c>
      <c r="E720" s="242" t="s">
        <v>1</v>
      </c>
      <c r="F720" s="243" t="s">
        <v>81</v>
      </c>
      <c r="G720" s="241"/>
      <c r="H720" s="244">
        <v>1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0" t="s">
        <v>152</v>
      </c>
      <c r="AU720" s="250" t="s">
        <v>150</v>
      </c>
      <c r="AV720" s="14" t="s">
        <v>150</v>
      </c>
      <c r="AW720" s="14" t="s">
        <v>30</v>
      </c>
      <c r="AX720" s="14" t="s">
        <v>73</v>
      </c>
      <c r="AY720" s="250" t="s">
        <v>141</v>
      </c>
    </row>
    <row r="721" s="15" customFormat="1">
      <c r="A721" s="15"/>
      <c r="B721" s="251"/>
      <c r="C721" s="252"/>
      <c r="D721" s="231" t="s">
        <v>152</v>
      </c>
      <c r="E721" s="253" t="s">
        <v>1</v>
      </c>
      <c r="F721" s="254" t="s">
        <v>170</v>
      </c>
      <c r="G721" s="252"/>
      <c r="H721" s="255">
        <v>2</v>
      </c>
      <c r="I721" s="256"/>
      <c r="J721" s="252"/>
      <c r="K721" s="252"/>
      <c r="L721" s="257"/>
      <c r="M721" s="258"/>
      <c r="N721" s="259"/>
      <c r="O721" s="259"/>
      <c r="P721" s="259"/>
      <c r="Q721" s="259"/>
      <c r="R721" s="259"/>
      <c r="S721" s="259"/>
      <c r="T721" s="260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61" t="s">
        <v>152</v>
      </c>
      <c r="AU721" s="261" t="s">
        <v>150</v>
      </c>
      <c r="AV721" s="15" t="s">
        <v>149</v>
      </c>
      <c r="AW721" s="15" t="s">
        <v>30</v>
      </c>
      <c r="AX721" s="15" t="s">
        <v>81</v>
      </c>
      <c r="AY721" s="261" t="s">
        <v>141</v>
      </c>
    </row>
    <row r="722" s="2" customFormat="1" ht="21.75" customHeight="1">
      <c r="A722" s="38"/>
      <c r="B722" s="39"/>
      <c r="C722" s="215" t="s">
        <v>934</v>
      </c>
      <c r="D722" s="215" t="s">
        <v>145</v>
      </c>
      <c r="E722" s="216" t="s">
        <v>935</v>
      </c>
      <c r="F722" s="217" t="s">
        <v>936</v>
      </c>
      <c r="G722" s="218" t="s">
        <v>158</v>
      </c>
      <c r="H722" s="219">
        <v>1</v>
      </c>
      <c r="I722" s="220"/>
      <c r="J722" s="221">
        <f>ROUND(I722*H722,2)</f>
        <v>0</v>
      </c>
      <c r="K722" s="222"/>
      <c r="L722" s="44"/>
      <c r="M722" s="223" t="s">
        <v>1</v>
      </c>
      <c r="N722" s="224" t="s">
        <v>39</v>
      </c>
      <c r="O722" s="91"/>
      <c r="P722" s="225">
        <f>O722*H722</f>
        <v>0</v>
      </c>
      <c r="Q722" s="225">
        <v>0.0012800000000000001</v>
      </c>
      <c r="R722" s="225">
        <f>Q722*H722</f>
        <v>0.0012800000000000001</v>
      </c>
      <c r="S722" s="225">
        <v>0</v>
      </c>
      <c r="T722" s="226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457</v>
      </c>
      <c r="AT722" s="227" t="s">
        <v>145</v>
      </c>
      <c r="AU722" s="227" t="s">
        <v>150</v>
      </c>
      <c r="AY722" s="17" t="s">
        <v>141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150</v>
      </c>
      <c r="BK722" s="228">
        <f>ROUND(I722*H722,2)</f>
        <v>0</v>
      </c>
      <c r="BL722" s="17" t="s">
        <v>457</v>
      </c>
      <c r="BM722" s="227" t="s">
        <v>937</v>
      </c>
    </row>
    <row r="723" s="13" customFormat="1">
      <c r="A723" s="13"/>
      <c r="B723" s="229"/>
      <c r="C723" s="230"/>
      <c r="D723" s="231" t="s">
        <v>152</v>
      </c>
      <c r="E723" s="232" t="s">
        <v>1</v>
      </c>
      <c r="F723" s="233" t="s">
        <v>581</v>
      </c>
      <c r="G723" s="230"/>
      <c r="H723" s="232" t="s">
        <v>1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152</v>
      </c>
      <c r="AU723" s="239" t="s">
        <v>150</v>
      </c>
      <c r="AV723" s="13" t="s">
        <v>81</v>
      </c>
      <c r="AW723" s="13" t="s">
        <v>30</v>
      </c>
      <c r="AX723" s="13" t="s">
        <v>73</v>
      </c>
      <c r="AY723" s="239" t="s">
        <v>141</v>
      </c>
    </row>
    <row r="724" s="14" customFormat="1">
      <c r="A724" s="14"/>
      <c r="B724" s="240"/>
      <c r="C724" s="241"/>
      <c r="D724" s="231" t="s">
        <v>152</v>
      </c>
      <c r="E724" s="242" t="s">
        <v>1</v>
      </c>
      <c r="F724" s="243" t="s">
        <v>81</v>
      </c>
      <c r="G724" s="241"/>
      <c r="H724" s="244">
        <v>1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152</v>
      </c>
      <c r="AU724" s="250" t="s">
        <v>150</v>
      </c>
      <c r="AV724" s="14" t="s">
        <v>150</v>
      </c>
      <c r="AW724" s="14" t="s">
        <v>30</v>
      </c>
      <c r="AX724" s="14" t="s">
        <v>81</v>
      </c>
      <c r="AY724" s="250" t="s">
        <v>141</v>
      </c>
    </row>
    <row r="725" s="2" customFormat="1" ht="21.75" customHeight="1">
      <c r="A725" s="38"/>
      <c r="B725" s="39"/>
      <c r="C725" s="215" t="s">
        <v>938</v>
      </c>
      <c r="D725" s="215" t="s">
        <v>145</v>
      </c>
      <c r="E725" s="216" t="s">
        <v>939</v>
      </c>
      <c r="F725" s="217" t="s">
        <v>940</v>
      </c>
      <c r="G725" s="218" t="s">
        <v>158</v>
      </c>
      <c r="H725" s="219">
        <v>1</v>
      </c>
      <c r="I725" s="220"/>
      <c r="J725" s="221">
        <f>ROUND(I725*H725,2)</f>
        <v>0</v>
      </c>
      <c r="K725" s="222"/>
      <c r="L725" s="44"/>
      <c r="M725" s="223" t="s">
        <v>1</v>
      </c>
      <c r="N725" s="224" t="s">
        <v>39</v>
      </c>
      <c r="O725" s="91"/>
      <c r="P725" s="225">
        <f>O725*H725</f>
        <v>0</v>
      </c>
      <c r="Q725" s="225">
        <v>0.00014999999999999999</v>
      </c>
      <c r="R725" s="225">
        <f>Q725*H725</f>
        <v>0.00014999999999999999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457</v>
      </c>
      <c r="AT725" s="227" t="s">
        <v>145</v>
      </c>
      <c r="AU725" s="227" t="s">
        <v>150</v>
      </c>
      <c r="AY725" s="17" t="s">
        <v>141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150</v>
      </c>
      <c r="BK725" s="228">
        <f>ROUND(I725*H725,2)</f>
        <v>0</v>
      </c>
      <c r="BL725" s="17" t="s">
        <v>457</v>
      </c>
      <c r="BM725" s="227" t="s">
        <v>941</v>
      </c>
    </row>
    <row r="726" s="13" customFormat="1">
      <c r="A726" s="13"/>
      <c r="B726" s="229"/>
      <c r="C726" s="230"/>
      <c r="D726" s="231" t="s">
        <v>152</v>
      </c>
      <c r="E726" s="232" t="s">
        <v>1</v>
      </c>
      <c r="F726" s="233" t="s">
        <v>608</v>
      </c>
      <c r="G726" s="230"/>
      <c r="H726" s="232" t="s">
        <v>1</v>
      </c>
      <c r="I726" s="234"/>
      <c r="J726" s="230"/>
      <c r="K726" s="230"/>
      <c r="L726" s="235"/>
      <c r="M726" s="236"/>
      <c r="N726" s="237"/>
      <c r="O726" s="237"/>
      <c r="P726" s="237"/>
      <c r="Q726" s="237"/>
      <c r="R726" s="237"/>
      <c r="S726" s="237"/>
      <c r="T726" s="238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9" t="s">
        <v>152</v>
      </c>
      <c r="AU726" s="239" t="s">
        <v>150</v>
      </c>
      <c r="AV726" s="13" t="s">
        <v>81</v>
      </c>
      <c r="AW726" s="13" t="s">
        <v>30</v>
      </c>
      <c r="AX726" s="13" t="s">
        <v>73</v>
      </c>
      <c r="AY726" s="239" t="s">
        <v>141</v>
      </c>
    </row>
    <row r="727" s="14" customFormat="1">
      <c r="A727" s="14"/>
      <c r="B727" s="240"/>
      <c r="C727" s="241"/>
      <c r="D727" s="231" t="s">
        <v>152</v>
      </c>
      <c r="E727" s="242" t="s">
        <v>1</v>
      </c>
      <c r="F727" s="243" t="s">
        <v>81</v>
      </c>
      <c r="G727" s="241"/>
      <c r="H727" s="244">
        <v>1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0" t="s">
        <v>152</v>
      </c>
      <c r="AU727" s="250" t="s">
        <v>150</v>
      </c>
      <c r="AV727" s="14" t="s">
        <v>150</v>
      </c>
      <c r="AW727" s="14" t="s">
        <v>30</v>
      </c>
      <c r="AX727" s="14" t="s">
        <v>81</v>
      </c>
      <c r="AY727" s="250" t="s">
        <v>141</v>
      </c>
    </row>
    <row r="728" s="2" customFormat="1" ht="24.15" customHeight="1">
      <c r="A728" s="38"/>
      <c r="B728" s="39"/>
      <c r="C728" s="262" t="s">
        <v>942</v>
      </c>
      <c r="D728" s="262" t="s">
        <v>465</v>
      </c>
      <c r="E728" s="263" t="s">
        <v>943</v>
      </c>
      <c r="F728" s="264" t="s">
        <v>944</v>
      </c>
      <c r="G728" s="265" t="s">
        <v>158</v>
      </c>
      <c r="H728" s="266">
        <v>1</v>
      </c>
      <c r="I728" s="267"/>
      <c r="J728" s="268">
        <f>ROUND(I728*H728,2)</f>
        <v>0</v>
      </c>
      <c r="K728" s="269"/>
      <c r="L728" s="270"/>
      <c r="M728" s="271" t="s">
        <v>1</v>
      </c>
      <c r="N728" s="272" t="s">
        <v>39</v>
      </c>
      <c r="O728" s="91"/>
      <c r="P728" s="225">
        <f>O728*H728</f>
        <v>0</v>
      </c>
      <c r="Q728" s="225">
        <v>0.00089999999999999998</v>
      </c>
      <c r="R728" s="225">
        <f>Q728*H728</f>
        <v>0.00089999999999999998</v>
      </c>
      <c r="S728" s="225">
        <v>0</v>
      </c>
      <c r="T728" s="226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7" t="s">
        <v>468</v>
      </c>
      <c r="AT728" s="227" t="s">
        <v>465</v>
      </c>
      <c r="AU728" s="227" t="s">
        <v>150</v>
      </c>
      <c r="AY728" s="17" t="s">
        <v>141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17" t="s">
        <v>150</v>
      </c>
      <c r="BK728" s="228">
        <f>ROUND(I728*H728,2)</f>
        <v>0</v>
      </c>
      <c r="BL728" s="17" t="s">
        <v>457</v>
      </c>
      <c r="BM728" s="227" t="s">
        <v>945</v>
      </c>
    </row>
    <row r="729" s="2" customFormat="1" ht="24.15" customHeight="1">
      <c r="A729" s="38"/>
      <c r="B729" s="39"/>
      <c r="C729" s="215" t="s">
        <v>946</v>
      </c>
      <c r="D729" s="215" t="s">
        <v>145</v>
      </c>
      <c r="E729" s="216" t="s">
        <v>947</v>
      </c>
      <c r="F729" s="217" t="s">
        <v>948</v>
      </c>
      <c r="G729" s="218" t="s">
        <v>421</v>
      </c>
      <c r="H729" s="219">
        <v>0.074999999999999997</v>
      </c>
      <c r="I729" s="220"/>
      <c r="J729" s="221">
        <f>ROUND(I729*H729,2)</f>
        <v>0</v>
      </c>
      <c r="K729" s="222"/>
      <c r="L729" s="44"/>
      <c r="M729" s="223" t="s">
        <v>1</v>
      </c>
      <c r="N729" s="224" t="s">
        <v>39</v>
      </c>
      <c r="O729" s="91"/>
      <c r="P729" s="225">
        <f>O729*H729</f>
        <v>0</v>
      </c>
      <c r="Q729" s="225">
        <v>0</v>
      </c>
      <c r="R729" s="225">
        <f>Q729*H729</f>
        <v>0</v>
      </c>
      <c r="S729" s="225">
        <v>0</v>
      </c>
      <c r="T729" s="226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7" t="s">
        <v>457</v>
      </c>
      <c r="AT729" s="227" t="s">
        <v>145</v>
      </c>
      <c r="AU729" s="227" t="s">
        <v>150</v>
      </c>
      <c r="AY729" s="17" t="s">
        <v>141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17" t="s">
        <v>150</v>
      </c>
      <c r="BK729" s="228">
        <f>ROUND(I729*H729,2)</f>
        <v>0</v>
      </c>
      <c r="BL729" s="17" t="s">
        <v>457</v>
      </c>
      <c r="BM729" s="227" t="s">
        <v>949</v>
      </c>
    </row>
    <row r="730" s="2" customFormat="1" ht="24.15" customHeight="1">
      <c r="A730" s="38"/>
      <c r="B730" s="39"/>
      <c r="C730" s="215" t="s">
        <v>950</v>
      </c>
      <c r="D730" s="215" t="s">
        <v>145</v>
      </c>
      <c r="E730" s="216" t="s">
        <v>951</v>
      </c>
      <c r="F730" s="217" t="s">
        <v>952</v>
      </c>
      <c r="G730" s="218" t="s">
        <v>421</v>
      </c>
      <c r="H730" s="219">
        <v>0.074999999999999997</v>
      </c>
      <c r="I730" s="220"/>
      <c r="J730" s="221">
        <f>ROUND(I730*H730,2)</f>
        <v>0</v>
      </c>
      <c r="K730" s="222"/>
      <c r="L730" s="44"/>
      <c r="M730" s="223" t="s">
        <v>1</v>
      </c>
      <c r="N730" s="224" t="s">
        <v>39</v>
      </c>
      <c r="O730" s="91"/>
      <c r="P730" s="225">
        <f>O730*H730</f>
        <v>0</v>
      </c>
      <c r="Q730" s="225">
        <v>0</v>
      </c>
      <c r="R730" s="225">
        <f>Q730*H730</f>
        <v>0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457</v>
      </c>
      <c r="AT730" s="227" t="s">
        <v>145</v>
      </c>
      <c r="AU730" s="227" t="s">
        <v>150</v>
      </c>
      <c r="AY730" s="17" t="s">
        <v>141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150</v>
      </c>
      <c r="BK730" s="228">
        <f>ROUND(I730*H730,2)</f>
        <v>0</v>
      </c>
      <c r="BL730" s="17" t="s">
        <v>457</v>
      </c>
      <c r="BM730" s="227" t="s">
        <v>953</v>
      </c>
    </row>
    <row r="731" s="2" customFormat="1" ht="24.15" customHeight="1">
      <c r="A731" s="38"/>
      <c r="B731" s="39"/>
      <c r="C731" s="215" t="s">
        <v>954</v>
      </c>
      <c r="D731" s="215" t="s">
        <v>145</v>
      </c>
      <c r="E731" s="216" t="s">
        <v>955</v>
      </c>
      <c r="F731" s="217" t="s">
        <v>956</v>
      </c>
      <c r="G731" s="218" t="s">
        <v>421</v>
      </c>
      <c r="H731" s="219">
        <v>0.074999999999999997</v>
      </c>
      <c r="I731" s="220"/>
      <c r="J731" s="221">
        <f>ROUND(I731*H731,2)</f>
        <v>0</v>
      </c>
      <c r="K731" s="222"/>
      <c r="L731" s="44"/>
      <c r="M731" s="223" t="s">
        <v>1</v>
      </c>
      <c r="N731" s="224" t="s">
        <v>39</v>
      </c>
      <c r="O731" s="91"/>
      <c r="P731" s="225">
        <f>O731*H731</f>
        <v>0</v>
      </c>
      <c r="Q731" s="225">
        <v>0</v>
      </c>
      <c r="R731" s="225">
        <f>Q731*H731</f>
        <v>0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457</v>
      </c>
      <c r="AT731" s="227" t="s">
        <v>145</v>
      </c>
      <c r="AU731" s="227" t="s">
        <v>150</v>
      </c>
      <c r="AY731" s="17" t="s">
        <v>141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150</v>
      </c>
      <c r="BK731" s="228">
        <f>ROUND(I731*H731,2)</f>
        <v>0</v>
      </c>
      <c r="BL731" s="17" t="s">
        <v>457</v>
      </c>
      <c r="BM731" s="227" t="s">
        <v>957</v>
      </c>
    </row>
    <row r="732" s="12" customFormat="1" ht="22.8" customHeight="1">
      <c r="A732" s="12"/>
      <c r="B732" s="199"/>
      <c r="C732" s="200"/>
      <c r="D732" s="201" t="s">
        <v>72</v>
      </c>
      <c r="E732" s="213" t="s">
        <v>958</v>
      </c>
      <c r="F732" s="213" t="s">
        <v>959</v>
      </c>
      <c r="G732" s="200"/>
      <c r="H732" s="200"/>
      <c r="I732" s="203"/>
      <c r="J732" s="214">
        <f>BK732</f>
        <v>0</v>
      </c>
      <c r="K732" s="200"/>
      <c r="L732" s="205"/>
      <c r="M732" s="206"/>
      <c r="N732" s="207"/>
      <c r="O732" s="207"/>
      <c r="P732" s="208">
        <f>SUM(P733:P738)</f>
        <v>0</v>
      </c>
      <c r="Q732" s="207"/>
      <c r="R732" s="208">
        <f>SUM(R733:R738)</f>
        <v>0.0085000000000000006</v>
      </c>
      <c r="S732" s="207"/>
      <c r="T732" s="209">
        <f>SUM(T733:T738)</f>
        <v>0</v>
      </c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R732" s="210" t="s">
        <v>150</v>
      </c>
      <c r="AT732" s="211" t="s">
        <v>72</v>
      </c>
      <c r="AU732" s="211" t="s">
        <v>81</v>
      </c>
      <c r="AY732" s="210" t="s">
        <v>141</v>
      </c>
      <c r="BK732" s="212">
        <f>SUM(BK733:BK738)</f>
        <v>0</v>
      </c>
    </row>
    <row r="733" s="2" customFormat="1" ht="24.15" customHeight="1">
      <c r="A733" s="38"/>
      <c r="B733" s="39"/>
      <c r="C733" s="215" t="s">
        <v>960</v>
      </c>
      <c r="D733" s="215" t="s">
        <v>145</v>
      </c>
      <c r="E733" s="216" t="s">
        <v>961</v>
      </c>
      <c r="F733" s="217" t="s">
        <v>962</v>
      </c>
      <c r="G733" s="218" t="s">
        <v>715</v>
      </c>
      <c r="H733" s="219">
        <v>1</v>
      </c>
      <c r="I733" s="220"/>
      <c r="J733" s="221">
        <f>ROUND(I733*H733,2)</f>
        <v>0</v>
      </c>
      <c r="K733" s="222"/>
      <c r="L733" s="44"/>
      <c r="M733" s="223" t="s">
        <v>1</v>
      </c>
      <c r="N733" s="224" t="s">
        <v>39</v>
      </c>
      <c r="O733" s="91"/>
      <c r="P733" s="225">
        <f>O733*H733</f>
        <v>0</v>
      </c>
      <c r="Q733" s="225">
        <v>0.0085000000000000006</v>
      </c>
      <c r="R733" s="225">
        <f>Q733*H733</f>
        <v>0.0085000000000000006</v>
      </c>
      <c r="S733" s="225">
        <v>0</v>
      </c>
      <c r="T733" s="226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27" t="s">
        <v>457</v>
      </c>
      <c r="AT733" s="227" t="s">
        <v>145</v>
      </c>
      <c r="AU733" s="227" t="s">
        <v>150</v>
      </c>
      <c r="AY733" s="17" t="s">
        <v>141</v>
      </c>
      <c r="BE733" s="228">
        <f>IF(N733="základní",J733,0)</f>
        <v>0</v>
      </c>
      <c r="BF733" s="228">
        <f>IF(N733="snížená",J733,0)</f>
        <v>0</v>
      </c>
      <c r="BG733" s="228">
        <f>IF(N733="zákl. přenesená",J733,0)</f>
        <v>0</v>
      </c>
      <c r="BH733" s="228">
        <f>IF(N733="sníž. přenesená",J733,0)</f>
        <v>0</v>
      </c>
      <c r="BI733" s="228">
        <f>IF(N733="nulová",J733,0)</f>
        <v>0</v>
      </c>
      <c r="BJ733" s="17" t="s">
        <v>150</v>
      </c>
      <c r="BK733" s="228">
        <f>ROUND(I733*H733,2)</f>
        <v>0</v>
      </c>
      <c r="BL733" s="17" t="s">
        <v>457</v>
      </c>
      <c r="BM733" s="227" t="s">
        <v>963</v>
      </c>
    </row>
    <row r="734" s="13" customFormat="1">
      <c r="A734" s="13"/>
      <c r="B734" s="229"/>
      <c r="C734" s="230"/>
      <c r="D734" s="231" t="s">
        <v>152</v>
      </c>
      <c r="E734" s="232" t="s">
        <v>1</v>
      </c>
      <c r="F734" s="233" t="s">
        <v>234</v>
      </c>
      <c r="G734" s="230"/>
      <c r="H734" s="232" t="s">
        <v>1</v>
      </c>
      <c r="I734" s="234"/>
      <c r="J734" s="230"/>
      <c r="K734" s="230"/>
      <c r="L734" s="235"/>
      <c r="M734" s="236"/>
      <c r="N734" s="237"/>
      <c r="O734" s="237"/>
      <c r="P734" s="237"/>
      <c r="Q734" s="237"/>
      <c r="R734" s="237"/>
      <c r="S734" s="237"/>
      <c r="T734" s="23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9" t="s">
        <v>152</v>
      </c>
      <c r="AU734" s="239" t="s">
        <v>150</v>
      </c>
      <c r="AV734" s="13" t="s">
        <v>81</v>
      </c>
      <c r="AW734" s="13" t="s">
        <v>30</v>
      </c>
      <c r="AX734" s="13" t="s">
        <v>73</v>
      </c>
      <c r="AY734" s="239" t="s">
        <v>141</v>
      </c>
    </row>
    <row r="735" s="14" customFormat="1">
      <c r="A735" s="14"/>
      <c r="B735" s="240"/>
      <c r="C735" s="241"/>
      <c r="D735" s="231" t="s">
        <v>152</v>
      </c>
      <c r="E735" s="242" t="s">
        <v>1</v>
      </c>
      <c r="F735" s="243" t="s">
        <v>81</v>
      </c>
      <c r="G735" s="241"/>
      <c r="H735" s="244">
        <v>1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0" t="s">
        <v>152</v>
      </c>
      <c r="AU735" s="250" t="s">
        <v>150</v>
      </c>
      <c r="AV735" s="14" t="s">
        <v>150</v>
      </c>
      <c r="AW735" s="14" t="s">
        <v>30</v>
      </c>
      <c r="AX735" s="14" t="s">
        <v>81</v>
      </c>
      <c r="AY735" s="250" t="s">
        <v>141</v>
      </c>
    </row>
    <row r="736" s="2" customFormat="1" ht="24.15" customHeight="1">
      <c r="A736" s="38"/>
      <c r="B736" s="39"/>
      <c r="C736" s="215" t="s">
        <v>964</v>
      </c>
      <c r="D736" s="215" t="s">
        <v>145</v>
      </c>
      <c r="E736" s="216" t="s">
        <v>965</v>
      </c>
      <c r="F736" s="217" t="s">
        <v>966</v>
      </c>
      <c r="G736" s="218" t="s">
        <v>421</v>
      </c>
      <c r="H736" s="219">
        <v>0.0089999999999999993</v>
      </c>
      <c r="I736" s="220"/>
      <c r="J736" s="221">
        <f>ROUND(I736*H736,2)</f>
        <v>0</v>
      </c>
      <c r="K736" s="222"/>
      <c r="L736" s="44"/>
      <c r="M736" s="223" t="s">
        <v>1</v>
      </c>
      <c r="N736" s="224" t="s">
        <v>39</v>
      </c>
      <c r="O736" s="91"/>
      <c r="P736" s="225">
        <f>O736*H736</f>
        <v>0</v>
      </c>
      <c r="Q736" s="225">
        <v>0</v>
      </c>
      <c r="R736" s="225">
        <f>Q736*H736</f>
        <v>0</v>
      </c>
      <c r="S736" s="225">
        <v>0</v>
      </c>
      <c r="T736" s="226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27" t="s">
        <v>457</v>
      </c>
      <c r="AT736" s="227" t="s">
        <v>145</v>
      </c>
      <c r="AU736" s="227" t="s">
        <v>150</v>
      </c>
      <c r="AY736" s="17" t="s">
        <v>141</v>
      </c>
      <c r="BE736" s="228">
        <f>IF(N736="základní",J736,0)</f>
        <v>0</v>
      </c>
      <c r="BF736" s="228">
        <f>IF(N736="snížená",J736,0)</f>
        <v>0</v>
      </c>
      <c r="BG736" s="228">
        <f>IF(N736="zákl. přenesená",J736,0)</f>
        <v>0</v>
      </c>
      <c r="BH736" s="228">
        <f>IF(N736="sníž. přenesená",J736,0)</f>
        <v>0</v>
      </c>
      <c r="BI736" s="228">
        <f>IF(N736="nulová",J736,0)</f>
        <v>0</v>
      </c>
      <c r="BJ736" s="17" t="s">
        <v>150</v>
      </c>
      <c r="BK736" s="228">
        <f>ROUND(I736*H736,2)</f>
        <v>0</v>
      </c>
      <c r="BL736" s="17" t="s">
        <v>457</v>
      </c>
      <c r="BM736" s="227" t="s">
        <v>967</v>
      </c>
    </row>
    <row r="737" s="2" customFormat="1" ht="24.15" customHeight="1">
      <c r="A737" s="38"/>
      <c r="B737" s="39"/>
      <c r="C737" s="215" t="s">
        <v>968</v>
      </c>
      <c r="D737" s="215" t="s">
        <v>145</v>
      </c>
      <c r="E737" s="216" t="s">
        <v>969</v>
      </c>
      <c r="F737" s="217" t="s">
        <v>970</v>
      </c>
      <c r="G737" s="218" t="s">
        <v>421</v>
      </c>
      <c r="H737" s="219">
        <v>0.0089999999999999993</v>
      </c>
      <c r="I737" s="220"/>
      <c r="J737" s="221">
        <f>ROUND(I737*H737,2)</f>
        <v>0</v>
      </c>
      <c r="K737" s="222"/>
      <c r="L737" s="44"/>
      <c r="M737" s="223" t="s">
        <v>1</v>
      </c>
      <c r="N737" s="224" t="s">
        <v>39</v>
      </c>
      <c r="O737" s="91"/>
      <c r="P737" s="225">
        <f>O737*H737</f>
        <v>0</v>
      </c>
      <c r="Q737" s="225">
        <v>0</v>
      </c>
      <c r="R737" s="225">
        <f>Q737*H737</f>
        <v>0</v>
      </c>
      <c r="S737" s="225">
        <v>0</v>
      </c>
      <c r="T737" s="226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7" t="s">
        <v>457</v>
      </c>
      <c r="AT737" s="227" t="s">
        <v>145</v>
      </c>
      <c r="AU737" s="227" t="s">
        <v>150</v>
      </c>
      <c r="AY737" s="17" t="s">
        <v>141</v>
      </c>
      <c r="BE737" s="228">
        <f>IF(N737="základní",J737,0)</f>
        <v>0</v>
      </c>
      <c r="BF737" s="228">
        <f>IF(N737="snížená",J737,0)</f>
        <v>0</v>
      </c>
      <c r="BG737" s="228">
        <f>IF(N737="zákl. přenesená",J737,0)</f>
        <v>0</v>
      </c>
      <c r="BH737" s="228">
        <f>IF(N737="sníž. přenesená",J737,0)</f>
        <v>0</v>
      </c>
      <c r="BI737" s="228">
        <f>IF(N737="nulová",J737,0)</f>
        <v>0</v>
      </c>
      <c r="BJ737" s="17" t="s">
        <v>150</v>
      </c>
      <c r="BK737" s="228">
        <f>ROUND(I737*H737,2)</f>
        <v>0</v>
      </c>
      <c r="BL737" s="17" t="s">
        <v>457</v>
      </c>
      <c r="BM737" s="227" t="s">
        <v>971</v>
      </c>
    </row>
    <row r="738" s="2" customFormat="1" ht="24.15" customHeight="1">
      <c r="A738" s="38"/>
      <c r="B738" s="39"/>
      <c r="C738" s="215" t="s">
        <v>972</v>
      </c>
      <c r="D738" s="215" t="s">
        <v>145</v>
      </c>
      <c r="E738" s="216" t="s">
        <v>973</v>
      </c>
      <c r="F738" s="217" t="s">
        <v>974</v>
      </c>
      <c r="G738" s="218" t="s">
        <v>421</v>
      </c>
      <c r="H738" s="219">
        <v>0.0089999999999999993</v>
      </c>
      <c r="I738" s="220"/>
      <c r="J738" s="221">
        <f>ROUND(I738*H738,2)</f>
        <v>0</v>
      </c>
      <c r="K738" s="222"/>
      <c r="L738" s="44"/>
      <c r="M738" s="223" t="s">
        <v>1</v>
      </c>
      <c r="N738" s="224" t="s">
        <v>39</v>
      </c>
      <c r="O738" s="91"/>
      <c r="P738" s="225">
        <f>O738*H738</f>
        <v>0</v>
      </c>
      <c r="Q738" s="225">
        <v>0</v>
      </c>
      <c r="R738" s="225">
        <f>Q738*H738</f>
        <v>0</v>
      </c>
      <c r="S738" s="225">
        <v>0</v>
      </c>
      <c r="T738" s="226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7" t="s">
        <v>457</v>
      </c>
      <c r="AT738" s="227" t="s">
        <v>145</v>
      </c>
      <c r="AU738" s="227" t="s">
        <v>150</v>
      </c>
      <c r="AY738" s="17" t="s">
        <v>141</v>
      </c>
      <c r="BE738" s="228">
        <f>IF(N738="základní",J738,0)</f>
        <v>0</v>
      </c>
      <c r="BF738" s="228">
        <f>IF(N738="snížená",J738,0)</f>
        <v>0</v>
      </c>
      <c r="BG738" s="228">
        <f>IF(N738="zákl. přenesená",J738,0)</f>
        <v>0</v>
      </c>
      <c r="BH738" s="228">
        <f>IF(N738="sníž. přenesená",J738,0)</f>
        <v>0</v>
      </c>
      <c r="BI738" s="228">
        <f>IF(N738="nulová",J738,0)</f>
        <v>0</v>
      </c>
      <c r="BJ738" s="17" t="s">
        <v>150</v>
      </c>
      <c r="BK738" s="228">
        <f>ROUND(I738*H738,2)</f>
        <v>0</v>
      </c>
      <c r="BL738" s="17" t="s">
        <v>457</v>
      </c>
      <c r="BM738" s="227" t="s">
        <v>975</v>
      </c>
    </row>
    <row r="739" s="12" customFormat="1" ht="22.8" customHeight="1">
      <c r="A739" s="12"/>
      <c r="B739" s="199"/>
      <c r="C739" s="200"/>
      <c r="D739" s="201" t="s">
        <v>72</v>
      </c>
      <c r="E739" s="213" t="s">
        <v>976</v>
      </c>
      <c r="F739" s="213" t="s">
        <v>977</v>
      </c>
      <c r="G739" s="200"/>
      <c r="H739" s="200"/>
      <c r="I739" s="203"/>
      <c r="J739" s="214">
        <f>BK739</f>
        <v>0</v>
      </c>
      <c r="K739" s="200"/>
      <c r="L739" s="205"/>
      <c r="M739" s="206"/>
      <c r="N739" s="207"/>
      <c r="O739" s="207"/>
      <c r="P739" s="208">
        <f>SUM(P740:P797)</f>
        <v>0</v>
      </c>
      <c r="Q739" s="207"/>
      <c r="R739" s="208">
        <f>SUM(R740:R797)</f>
        <v>0.059750000000000011</v>
      </c>
      <c r="S739" s="207"/>
      <c r="T739" s="209">
        <f>SUM(T740:T797)</f>
        <v>0.059359999999999996</v>
      </c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R739" s="210" t="s">
        <v>150</v>
      </c>
      <c r="AT739" s="211" t="s">
        <v>72</v>
      </c>
      <c r="AU739" s="211" t="s">
        <v>81</v>
      </c>
      <c r="AY739" s="210" t="s">
        <v>141</v>
      </c>
      <c r="BK739" s="212">
        <f>SUM(BK740:BK797)</f>
        <v>0</v>
      </c>
    </row>
    <row r="740" s="2" customFormat="1" ht="21.75" customHeight="1">
      <c r="A740" s="38"/>
      <c r="B740" s="39"/>
      <c r="C740" s="215" t="s">
        <v>978</v>
      </c>
      <c r="D740" s="215" t="s">
        <v>145</v>
      </c>
      <c r="E740" s="216" t="s">
        <v>979</v>
      </c>
      <c r="F740" s="217" t="s">
        <v>980</v>
      </c>
      <c r="G740" s="218" t="s">
        <v>158</v>
      </c>
      <c r="H740" s="219">
        <v>3</v>
      </c>
      <c r="I740" s="220"/>
      <c r="J740" s="221">
        <f>ROUND(I740*H740,2)</f>
        <v>0</v>
      </c>
      <c r="K740" s="222"/>
      <c r="L740" s="44"/>
      <c r="M740" s="223" t="s">
        <v>1</v>
      </c>
      <c r="N740" s="224" t="s">
        <v>39</v>
      </c>
      <c r="O740" s="91"/>
      <c r="P740" s="225">
        <f>O740*H740</f>
        <v>0</v>
      </c>
      <c r="Q740" s="225">
        <v>0.00125</v>
      </c>
      <c r="R740" s="225">
        <f>Q740*H740</f>
        <v>0.0037499999999999999</v>
      </c>
      <c r="S740" s="225">
        <v>0</v>
      </c>
      <c r="T740" s="226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27" t="s">
        <v>457</v>
      </c>
      <c r="AT740" s="227" t="s">
        <v>145</v>
      </c>
      <c r="AU740" s="227" t="s">
        <v>150</v>
      </c>
      <c r="AY740" s="17" t="s">
        <v>141</v>
      </c>
      <c r="BE740" s="228">
        <f>IF(N740="základní",J740,0)</f>
        <v>0</v>
      </c>
      <c r="BF740" s="228">
        <f>IF(N740="snížená",J740,0)</f>
        <v>0</v>
      </c>
      <c r="BG740" s="228">
        <f>IF(N740="zákl. přenesená",J740,0)</f>
        <v>0</v>
      </c>
      <c r="BH740" s="228">
        <f>IF(N740="sníž. přenesená",J740,0)</f>
        <v>0</v>
      </c>
      <c r="BI740" s="228">
        <f>IF(N740="nulová",J740,0)</f>
        <v>0</v>
      </c>
      <c r="BJ740" s="17" t="s">
        <v>150</v>
      </c>
      <c r="BK740" s="228">
        <f>ROUND(I740*H740,2)</f>
        <v>0</v>
      </c>
      <c r="BL740" s="17" t="s">
        <v>457</v>
      </c>
      <c r="BM740" s="227" t="s">
        <v>981</v>
      </c>
    </row>
    <row r="741" s="2" customFormat="1" ht="24.15" customHeight="1">
      <c r="A741" s="38"/>
      <c r="B741" s="39"/>
      <c r="C741" s="215" t="s">
        <v>982</v>
      </c>
      <c r="D741" s="215" t="s">
        <v>145</v>
      </c>
      <c r="E741" s="216" t="s">
        <v>983</v>
      </c>
      <c r="F741" s="217" t="s">
        <v>984</v>
      </c>
      <c r="G741" s="218" t="s">
        <v>180</v>
      </c>
      <c r="H741" s="219">
        <v>29</v>
      </c>
      <c r="I741" s="220"/>
      <c r="J741" s="221">
        <f>ROUND(I741*H741,2)</f>
        <v>0</v>
      </c>
      <c r="K741" s="222"/>
      <c r="L741" s="44"/>
      <c r="M741" s="223" t="s">
        <v>1</v>
      </c>
      <c r="N741" s="224" t="s">
        <v>39</v>
      </c>
      <c r="O741" s="91"/>
      <c r="P741" s="225">
        <f>O741*H741</f>
        <v>0</v>
      </c>
      <c r="Q741" s="225">
        <v>0.00048000000000000001</v>
      </c>
      <c r="R741" s="225">
        <f>Q741*H741</f>
        <v>0.01392</v>
      </c>
      <c r="S741" s="225">
        <v>0</v>
      </c>
      <c r="T741" s="226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7" t="s">
        <v>457</v>
      </c>
      <c r="AT741" s="227" t="s">
        <v>145</v>
      </c>
      <c r="AU741" s="227" t="s">
        <v>150</v>
      </c>
      <c r="AY741" s="17" t="s">
        <v>141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7" t="s">
        <v>150</v>
      </c>
      <c r="BK741" s="228">
        <f>ROUND(I741*H741,2)</f>
        <v>0</v>
      </c>
      <c r="BL741" s="17" t="s">
        <v>457</v>
      </c>
      <c r="BM741" s="227" t="s">
        <v>985</v>
      </c>
    </row>
    <row r="742" s="13" customFormat="1">
      <c r="A742" s="13"/>
      <c r="B742" s="229"/>
      <c r="C742" s="230"/>
      <c r="D742" s="231" t="s">
        <v>152</v>
      </c>
      <c r="E742" s="232" t="s">
        <v>1</v>
      </c>
      <c r="F742" s="233" t="s">
        <v>986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152</v>
      </c>
      <c r="AU742" s="239" t="s">
        <v>150</v>
      </c>
      <c r="AV742" s="13" t="s">
        <v>81</v>
      </c>
      <c r="AW742" s="13" t="s">
        <v>30</v>
      </c>
      <c r="AX742" s="13" t="s">
        <v>73</v>
      </c>
      <c r="AY742" s="239" t="s">
        <v>141</v>
      </c>
    </row>
    <row r="743" s="14" customFormat="1">
      <c r="A743" s="14"/>
      <c r="B743" s="240"/>
      <c r="C743" s="241"/>
      <c r="D743" s="231" t="s">
        <v>152</v>
      </c>
      <c r="E743" s="242" t="s">
        <v>1</v>
      </c>
      <c r="F743" s="243" t="s">
        <v>987</v>
      </c>
      <c r="G743" s="241"/>
      <c r="H743" s="244">
        <v>1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152</v>
      </c>
      <c r="AU743" s="250" t="s">
        <v>150</v>
      </c>
      <c r="AV743" s="14" t="s">
        <v>150</v>
      </c>
      <c r="AW743" s="14" t="s">
        <v>30</v>
      </c>
      <c r="AX743" s="14" t="s">
        <v>73</v>
      </c>
      <c r="AY743" s="250" t="s">
        <v>141</v>
      </c>
    </row>
    <row r="744" s="13" customFormat="1">
      <c r="A744" s="13"/>
      <c r="B744" s="229"/>
      <c r="C744" s="230"/>
      <c r="D744" s="231" t="s">
        <v>152</v>
      </c>
      <c r="E744" s="232" t="s">
        <v>1</v>
      </c>
      <c r="F744" s="233" t="s">
        <v>204</v>
      </c>
      <c r="G744" s="230"/>
      <c r="H744" s="232" t="s">
        <v>1</v>
      </c>
      <c r="I744" s="234"/>
      <c r="J744" s="230"/>
      <c r="K744" s="230"/>
      <c r="L744" s="235"/>
      <c r="M744" s="236"/>
      <c r="N744" s="237"/>
      <c r="O744" s="237"/>
      <c r="P744" s="237"/>
      <c r="Q744" s="237"/>
      <c r="R744" s="237"/>
      <c r="S744" s="237"/>
      <c r="T744" s="238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9" t="s">
        <v>152</v>
      </c>
      <c r="AU744" s="239" t="s">
        <v>150</v>
      </c>
      <c r="AV744" s="13" t="s">
        <v>81</v>
      </c>
      <c r="AW744" s="13" t="s">
        <v>30</v>
      </c>
      <c r="AX744" s="13" t="s">
        <v>73</v>
      </c>
      <c r="AY744" s="239" t="s">
        <v>141</v>
      </c>
    </row>
    <row r="745" s="14" customFormat="1">
      <c r="A745" s="14"/>
      <c r="B745" s="240"/>
      <c r="C745" s="241"/>
      <c r="D745" s="231" t="s">
        <v>152</v>
      </c>
      <c r="E745" s="242" t="s">
        <v>1</v>
      </c>
      <c r="F745" s="243" t="s">
        <v>988</v>
      </c>
      <c r="G745" s="241"/>
      <c r="H745" s="244">
        <v>6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0" t="s">
        <v>152</v>
      </c>
      <c r="AU745" s="250" t="s">
        <v>150</v>
      </c>
      <c r="AV745" s="14" t="s">
        <v>150</v>
      </c>
      <c r="AW745" s="14" t="s">
        <v>30</v>
      </c>
      <c r="AX745" s="14" t="s">
        <v>73</v>
      </c>
      <c r="AY745" s="250" t="s">
        <v>141</v>
      </c>
    </row>
    <row r="746" s="13" customFormat="1">
      <c r="A746" s="13"/>
      <c r="B746" s="229"/>
      <c r="C746" s="230"/>
      <c r="D746" s="231" t="s">
        <v>152</v>
      </c>
      <c r="E746" s="232" t="s">
        <v>1</v>
      </c>
      <c r="F746" s="233" t="s">
        <v>234</v>
      </c>
      <c r="G746" s="230"/>
      <c r="H746" s="232" t="s">
        <v>1</v>
      </c>
      <c r="I746" s="234"/>
      <c r="J746" s="230"/>
      <c r="K746" s="230"/>
      <c r="L746" s="235"/>
      <c r="M746" s="236"/>
      <c r="N746" s="237"/>
      <c r="O746" s="237"/>
      <c r="P746" s="237"/>
      <c r="Q746" s="237"/>
      <c r="R746" s="237"/>
      <c r="S746" s="237"/>
      <c r="T746" s="23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9" t="s">
        <v>152</v>
      </c>
      <c r="AU746" s="239" t="s">
        <v>150</v>
      </c>
      <c r="AV746" s="13" t="s">
        <v>81</v>
      </c>
      <c r="AW746" s="13" t="s">
        <v>30</v>
      </c>
      <c r="AX746" s="13" t="s">
        <v>73</v>
      </c>
      <c r="AY746" s="239" t="s">
        <v>141</v>
      </c>
    </row>
    <row r="747" s="14" customFormat="1">
      <c r="A747" s="14"/>
      <c r="B747" s="240"/>
      <c r="C747" s="241"/>
      <c r="D747" s="231" t="s">
        <v>152</v>
      </c>
      <c r="E747" s="242" t="s">
        <v>1</v>
      </c>
      <c r="F747" s="243" t="s">
        <v>989</v>
      </c>
      <c r="G747" s="241"/>
      <c r="H747" s="244">
        <v>10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0" t="s">
        <v>152</v>
      </c>
      <c r="AU747" s="250" t="s">
        <v>150</v>
      </c>
      <c r="AV747" s="14" t="s">
        <v>150</v>
      </c>
      <c r="AW747" s="14" t="s">
        <v>30</v>
      </c>
      <c r="AX747" s="14" t="s">
        <v>73</v>
      </c>
      <c r="AY747" s="250" t="s">
        <v>141</v>
      </c>
    </row>
    <row r="748" s="13" customFormat="1">
      <c r="A748" s="13"/>
      <c r="B748" s="229"/>
      <c r="C748" s="230"/>
      <c r="D748" s="231" t="s">
        <v>152</v>
      </c>
      <c r="E748" s="232" t="s">
        <v>1</v>
      </c>
      <c r="F748" s="233" t="s">
        <v>200</v>
      </c>
      <c r="G748" s="230"/>
      <c r="H748" s="232" t="s">
        <v>1</v>
      </c>
      <c r="I748" s="234"/>
      <c r="J748" s="230"/>
      <c r="K748" s="230"/>
      <c r="L748" s="235"/>
      <c r="M748" s="236"/>
      <c r="N748" s="237"/>
      <c r="O748" s="237"/>
      <c r="P748" s="237"/>
      <c r="Q748" s="237"/>
      <c r="R748" s="237"/>
      <c r="S748" s="237"/>
      <c r="T748" s="238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9" t="s">
        <v>152</v>
      </c>
      <c r="AU748" s="239" t="s">
        <v>150</v>
      </c>
      <c r="AV748" s="13" t="s">
        <v>81</v>
      </c>
      <c r="AW748" s="13" t="s">
        <v>30</v>
      </c>
      <c r="AX748" s="13" t="s">
        <v>73</v>
      </c>
      <c r="AY748" s="239" t="s">
        <v>141</v>
      </c>
    </row>
    <row r="749" s="14" customFormat="1">
      <c r="A749" s="14"/>
      <c r="B749" s="240"/>
      <c r="C749" s="241"/>
      <c r="D749" s="231" t="s">
        <v>152</v>
      </c>
      <c r="E749" s="242" t="s">
        <v>1</v>
      </c>
      <c r="F749" s="243" t="s">
        <v>990</v>
      </c>
      <c r="G749" s="241"/>
      <c r="H749" s="244">
        <v>12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0" t="s">
        <v>152</v>
      </c>
      <c r="AU749" s="250" t="s">
        <v>150</v>
      </c>
      <c r="AV749" s="14" t="s">
        <v>150</v>
      </c>
      <c r="AW749" s="14" t="s">
        <v>30</v>
      </c>
      <c r="AX749" s="14" t="s">
        <v>73</v>
      </c>
      <c r="AY749" s="250" t="s">
        <v>141</v>
      </c>
    </row>
    <row r="750" s="15" customFormat="1">
      <c r="A750" s="15"/>
      <c r="B750" s="251"/>
      <c r="C750" s="252"/>
      <c r="D750" s="231" t="s">
        <v>152</v>
      </c>
      <c r="E750" s="253" t="s">
        <v>1</v>
      </c>
      <c r="F750" s="254" t="s">
        <v>170</v>
      </c>
      <c r="G750" s="252"/>
      <c r="H750" s="255">
        <v>29</v>
      </c>
      <c r="I750" s="256"/>
      <c r="J750" s="252"/>
      <c r="K750" s="252"/>
      <c r="L750" s="257"/>
      <c r="M750" s="258"/>
      <c r="N750" s="259"/>
      <c r="O750" s="259"/>
      <c r="P750" s="259"/>
      <c r="Q750" s="259"/>
      <c r="R750" s="259"/>
      <c r="S750" s="259"/>
      <c r="T750" s="260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61" t="s">
        <v>152</v>
      </c>
      <c r="AU750" s="261" t="s">
        <v>150</v>
      </c>
      <c r="AV750" s="15" t="s">
        <v>149</v>
      </c>
      <c r="AW750" s="15" t="s">
        <v>30</v>
      </c>
      <c r="AX750" s="15" t="s">
        <v>81</v>
      </c>
      <c r="AY750" s="261" t="s">
        <v>141</v>
      </c>
    </row>
    <row r="751" s="2" customFormat="1" ht="24.15" customHeight="1">
      <c r="A751" s="38"/>
      <c r="B751" s="39"/>
      <c r="C751" s="215" t="s">
        <v>991</v>
      </c>
      <c r="D751" s="215" t="s">
        <v>145</v>
      </c>
      <c r="E751" s="216" t="s">
        <v>992</v>
      </c>
      <c r="F751" s="217" t="s">
        <v>993</v>
      </c>
      <c r="G751" s="218" t="s">
        <v>180</v>
      </c>
      <c r="H751" s="219">
        <v>22</v>
      </c>
      <c r="I751" s="220"/>
      <c r="J751" s="221">
        <f>ROUND(I751*H751,2)</f>
        <v>0</v>
      </c>
      <c r="K751" s="222"/>
      <c r="L751" s="44"/>
      <c r="M751" s="223" t="s">
        <v>1</v>
      </c>
      <c r="N751" s="224" t="s">
        <v>39</v>
      </c>
      <c r="O751" s="91"/>
      <c r="P751" s="225">
        <f>O751*H751</f>
        <v>0</v>
      </c>
      <c r="Q751" s="225">
        <v>0.00058</v>
      </c>
      <c r="R751" s="225">
        <f>Q751*H751</f>
        <v>0.012760000000000001</v>
      </c>
      <c r="S751" s="225">
        <v>0</v>
      </c>
      <c r="T751" s="226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7" t="s">
        <v>457</v>
      </c>
      <c r="AT751" s="227" t="s">
        <v>145</v>
      </c>
      <c r="AU751" s="227" t="s">
        <v>150</v>
      </c>
      <c r="AY751" s="17" t="s">
        <v>141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7" t="s">
        <v>150</v>
      </c>
      <c r="BK751" s="228">
        <f>ROUND(I751*H751,2)</f>
        <v>0</v>
      </c>
      <c r="BL751" s="17" t="s">
        <v>457</v>
      </c>
      <c r="BM751" s="227" t="s">
        <v>994</v>
      </c>
    </row>
    <row r="752" s="13" customFormat="1">
      <c r="A752" s="13"/>
      <c r="B752" s="229"/>
      <c r="C752" s="230"/>
      <c r="D752" s="231" t="s">
        <v>152</v>
      </c>
      <c r="E752" s="232" t="s">
        <v>1</v>
      </c>
      <c r="F752" s="233" t="s">
        <v>995</v>
      </c>
      <c r="G752" s="230"/>
      <c r="H752" s="232" t="s">
        <v>1</v>
      </c>
      <c r="I752" s="234"/>
      <c r="J752" s="230"/>
      <c r="K752" s="230"/>
      <c r="L752" s="235"/>
      <c r="M752" s="236"/>
      <c r="N752" s="237"/>
      <c r="O752" s="237"/>
      <c r="P752" s="237"/>
      <c r="Q752" s="237"/>
      <c r="R752" s="237"/>
      <c r="S752" s="237"/>
      <c r="T752" s="23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9" t="s">
        <v>152</v>
      </c>
      <c r="AU752" s="239" t="s">
        <v>150</v>
      </c>
      <c r="AV752" s="13" t="s">
        <v>81</v>
      </c>
      <c r="AW752" s="13" t="s">
        <v>30</v>
      </c>
      <c r="AX752" s="13" t="s">
        <v>73</v>
      </c>
      <c r="AY752" s="239" t="s">
        <v>141</v>
      </c>
    </row>
    <row r="753" s="13" customFormat="1">
      <c r="A753" s="13"/>
      <c r="B753" s="229"/>
      <c r="C753" s="230"/>
      <c r="D753" s="231" t="s">
        <v>152</v>
      </c>
      <c r="E753" s="232" t="s">
        <v>1</v>
      </c>
      <c r="F753" s="233" t="s">
        <v>234</v>
      </c>
      <c r="G753" s="230"/>
      <c r="H753" s="232" t="s">
        <v>1</v>
      </c>
      <c r="I753" s="234"/>
      <c r="J753" s="230"/>
      <c r="K753" s="230"/>
      <c r="L753" s="235"/>
      <c r="M753" s="236"/>
      <c r="N753" s="237"/>
      <c r="O753" s="237"/>
      <c r="P753" s="237"/>
      <c r="Q753" s="237"/>
      <c r="R753" s="237"/>
      <c r="S753" s="237"/>
      <c r="T753" s="23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9" t="s">
        <v>152</v>
      </c>
      <c r="AU753" s="239" t="s">
        <v>150</v>
      </c>
      <c r="AV753" s="13" t="s">
        <v>81</v>
      </c>
      <c r="AW753" s="13" t="s">
        <v>30</v>
      </c>
      <c r="AX753" s="13" t="s">
        <v>73</v>
      </c>
      <c r="AY753" s="239" t="s">
        <v>141</v>
      </c>
    </row>
    <row r="754" s="14" customFormat="1">
      <c r="A754" s="14"/>
      <c r="B754" s="240"/>
      <c r="C754" s="241"/>
      <c r="D754" s="231" t="s">
        <v>152</v>
      </c>
      <c r="E754" s="242" t="s">
        <v>1</v>
      </c>
      <c r="F754" s="243" t="s">
        <v>73</v>
      </c>
      <c r="G754" s="241"/>
      <c r="H754" s="244">
        <v>0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0" t="s">
        <v>152</v>
      </c>
      <c r="AU754" s="250" t="s">
        <v>150</v>
      </c>
      <c r="AV754" s="14" t="s">
        <v>150</v>
      </c>
      <c r="AW754" s="14" t="s">
        <v>30</v>
      </c>
      <c r="AX754" s="14" t="s">
        <v>73</v>
      </c>
      <c r="AY754" s="250" t="s">
        <v>141</v>
      </c>
    </row>
    <row r="755" s="13" customFormat="1">
      <c r="A755" s="13"/>
      <c r="B755" s="229"/>
      <c r="C755" s="230"/>
      <c r="D755" s="231" t="s">
        <v>152</v>
      </c>
      <c r="E755" s="232" t="s">
        <v>1</v>
      </c>
      <c r="F755" s="233" t="s">
        <v>200</v>
      </c>
      <c r="G755" s="230"/>
      <c r="H755" s="232" t="s">
        <v>1</v>
      </c>
      <c r="I755" s="234"/>
      <c r="J755" s="230"/>
      <c r="K755" s="230"/>
      <c r="L755" s="235"/>
      <c r="M755" s="236"/>
      <c r="N755" s="237"/>
      <c r="O755" s="237"/>
      <c r="P755" s="237"/>
      <c r="Q755" s="237"/>
      <c r="R755" s="237"/>
      <c r="S755" s="237"/>
      <c r="T755" s="23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9" t="s">
        <v>152</v>
      </c>
      <c r="AU755" s="239" t="s">
        <v>150</v>
      </c>
      <c r="AV755" s="13" t="s">
        <v>81</v>
      </c>
      <c r="AW755" s="13" t="s">
        <v>30</v>
      </c>
      <c r="AX755" s="13" t="s">
        <v>73</v>
      </c>
      <c r="AY755" s="239" t="s">
        <v>141</v>
      </c>
    </row>
    <row r="756" s="14" customFormat="1">
      <c r="A756" s="14"/>
      <c r="B756" s="240"/>
      <c r="C756" s="241"/>
      <c r="D756" s="231" t="s">
        <v>152</v>
      </c>
      <c r="E756" s="242" t="s">
        <v>1</v>
      </c>
      <c r="F756" s="243" t="s">
        <v>73</v>
      </c>
      <c r="G756" s="241"/>
      <c r="H756" s="244">
        <v>0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0" t="s">
        <v>152</v>
      </c>
      <c r="AU756" s="250" t="s">
        <v>150</v>
      </c>
      <c r="AV756" s="14" t="s">
        <v>150</v>
      </c>
      <c r="AW756" s="14" t="s">
        <v>30</v>
      </c>
      <c r="AX756" s="14" t="s">
        <v>73</v>
      </c>
      <c r="AY756" s="250" t="s">
        <v>141</v>
      </c>
    </row>
    <row r="757" s="13" customFormat="1">
      <c r="A757" s="13"/>
      <c r="B757" s="229"/>
      <c r="C757" s="230"/>
      <c r="D757" s="231" t="s">
        <v>152</v>
      </c>
      <c r="E757" s="232" t="s">
        <v>1</v>
      </c>
      <c r="F757" s="233" t="s">
        <v>986</v>
      </c>
      <c r="G757" s="230"/>
      <c r="H757" s="232" t="s">
        <v>1</v>
      </c>
      <c r="I757" s="234"/>
      <c r="J757" s="230"/>
      <c r="K757" s="230"/>
      <c r="L757" s="235"/>
      <c r="M757" s="236"/>
      <c r="N757" s="237"/>
      <c r="O757" s="237"/>
      <c r="P757" s="237"/>
      <c r="Q757" s="237"/>
      <c r="R757" s="237"/>
      <c r="S757" s="237"/>
      <c r="T757" s="23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9" t="s">
        <v>152</v>
      </c>
      <c r="AU757" s="239" t="s">
        <v>150</v>
      </c>
      <c r="AV757" s="13" t="s">
        <v>81</v>
      </c>
      <c r="AW757" s="13" t="s">
        <v>30</v>
      </c>
      <c r="AX757" s="13" t="s">
        <v>73</v>
      </c>
      <c r="AY757" s="239" t="s">
        <v>141</v>
      </c>
    </row>
    <row r="758" s="14" customFormat="1">
      <c r="A758" s="14"/>
      <c r="B758" s="240"/>
      <c r="C758" s="241"/>
      <c r="D758" s="231" t="s">
        <v>152</v>
      </c>
      <c r="E758" s="242" t="s">
        <v>1</v>
      </c>
      <c r="F758" s="243" t="s">
        <v>996</v>
      </c>
      <c r="G758" s="241"/>
      <c r="H758" s="244">
        <v>22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0" t="s">
        <v>152</v>
      </c>
      <c r="AU758" s="250" t="s">
        <v>150</v>
      </c>
      <c r="AV758" s="14" t="s">
        <v>150</v>
      </c>
      <c r="AW758" s="14" t="s">
        <v>30</v>
      </c>
      <c r="AX758" s="14" t="s">
        <v>73</v>
      </c>
      <c r="AY758" s="250" t="s">
        <v>141</v>
      </c>
    </row>
    <row r="759" s="13" customFormat="1">
      <c r="A759" s="13"/>
      <c r="B759" s="229"/>
      <c r="C759" s="230"/>
      <c r="D759" s="231" t="s">
        <v>152</v>
      </c>
      <c r="E759" s="232" t="s">
        <v>1</v>
      </c>
      <c r="F759" s="233" t="s">
        <v>204</v>
      </c>
      <c r="G759" s="230"/>
      <c r="H759" s="232" t="s">
        <v>1</v>
      </c>
      <c r="I759" s="234"/>
      <c r="J759" s="230"/>
      <c r="K759" s="230"/>
      <c r="L759" s="235"/>
      <c r="M759" s="236"/>
      <c r="N759" s="237"/>
      <c r="O759" s="237"/>
      <c r="P759" s="237"/>
      <c r="Q759" s="237"/>
      <c r="R759" s="237"/>
      <c r="S759" s="237"/>
      <c r="T759" s="23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9" t="s">
        <v>152</v>
      </c>
      <c r="AU759" s="239" t="s">
        <v>150</v>
      </c>
      <c r="AV759" s="13" t="s">
        <v>81</v>
      </c>
      <c r="AW759" s="13" t="s">
        <v>30</v>
      </c>
      <c r="AX759" s="13" t="s">
        <v>73</v>
      </c>
      <c r="AY759" s="239" t="s">
        <v>141</v>
      </c>
    </row>
    <row r="760" s="14" customFormat="1">
      <c r="A760" s="14"/>
      <c r="B760" s="240"/>
      <c r="C760" s="241"/>
      <c r="D760" s="231" t="s">
        <v>152</v>
      </c>
      <c r="E760" s="242" t="s">
        <v>1</v>
      </c>
      <c r="F760" s="243" t="s">
        <v>73</v>
      </c>
      <c r="G760" s="241"/>
      <c r="H760" s="244">
        <v>0</v>
      </c>
      <c r="I760" s="245"/>
      <c r="J760" s="241"/>
      <c r="K760" s="241"/>
      <c r="L760" s="246"/>
      <c r="M760" s="247"/>
      <c r="N760" s="248"/>
      <c r="O760" s="248"/>
      <c r="P760" s="248"/>
      <c r="Q760" s="248"/>
      <c r="R760" s="248"/>
      <c r="S760" s="248"/>
      <c r="T760" s="24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0" t="s">
        <v>152</v>
      </c>
      <c r="AU760" s="250" t="s">
        <v>150</v>
      </c>
      <c r="AV760" s="14" t="s">
        <v>150</v>
      </c>
      <c r="AW760" s="14" t="s">
        <v>30</v>
      </c>
      <c r="AX760" s="14" t="s">
        <v>73</v>
      </c>
      <c r="AY760" s="250" t="s">
        <v>141</v>
      </c>
    </row>
    <row r="761" s="15" customFormat="1">
      <c r="A761" s="15"/>
      <c r="B761" s="251"/>
      <c r="C761" s="252"/>
      <c r="D761" s="231" t="s">
        <v>152</v>
      </c>
      <c r="E761" s="253" t="s">
        <v>1</v>
      </c>
      <c r="F761" s="254" t="s">
        <v>170</v>
      </c>
      <c r="G761" s="252"/>
      <c r="H761" s="255">
        <v>22</v>
      </c>
      <c r="I761" s="256"/>
      <c r="J761" s="252"/>
      <c r="K761" s="252"/>
      <c r="L761" s="257"/>
      <c r="M761" s="258"/>
      <c r="N761" s="259"/>
      <c r="O761" s="259"/>
      <c r="P761" s="259"/>
      <c r="Q761" s="259"/>
      <c r="R761" s="259"/>
      <c r="S761" s="259"/>
      <c r="T761" s="260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61" t="s">
        <v>152</v>
      </c>
      <c r="AU761" s="261" t="s">
        <v>150</v>
      </c>
      <c r="AV761" s="15" t="s">
        <v>149</v>
      </c>
      <c r="AW761" s="15" t="s">
        <v>30</v>
      </c>
      <c r="AX761" s="15" t="s">
        <v>81</v>
      </c>
      <c r="AY761" s="261" t="s">
        <v>141</v>
      </c>
    </row>
    <row r="762" s="2" customFormat="1" ht="24.15" customHeight="1">
      <c r="A762" s="38"/>
      <c r="B762" s="39"/>
      <c r="C762" s="215" t="s">
        <v>997</v>
      </c>
      <c r="D762" s="215" t="s">
        <v>145</v>
      </c>
      <c r="E762" s="216" t="s">
        <v>998</v>
      </c>
      <c r="F762" s="217" t="s">
        <v>999</v>
      </c>
      <c r="G762" s="218" t="s">
        <v>180</v>
      </c>
      <c r="H762" s="219">
        <v>17</v>
      </c>
      <c r="I762" s="220"/>
      <c r="J762" s="221">
        <f>ROUND(I762*H762,2)</f>
        <v>0</v>
      </c>
      <c r="K762" s="222"/>
      <c r="L762" s="44"/>
      <c r="M762" s="223" t="s">
        <v>1</v>
      </c>
      <c r="N762" s="224" t="s">
        <v>39</v>
      </c>
      <c r="O762" s="91"/>
      <c r="P762" s="225">
        <f>O762*H762</f>
        <v>0</v>
      </c>
      <c r="Q762" s="225">
        <v>0.00072000000000000005</v>
      </c>
      <c r="R762" s="225">
        <f>Q762*H762</f>
        <v>0.012240000000000001</v>
      </c>
      <c r="S762" s="225">
        <v>0</v>
      </c>
      <c r="T762" s="226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27" t="s">
        <v>457</v>
      </c>
      <c r="AT762" s="227" t="s">
        <v>145</v>
      </c>
      <c r="AU762" s="227" t="s">
        <v>150</v>
      </c>
      <c r="AY762" s="17" t="s">
        <v>141</v>
      </c>
      <c r="BE762" s="228">
        <f>IF(N762="základní",J762,0)</f>
        <v>0</v>
      </c>
      <c r="BF762" s="228">
        <f>IF(N762="snížená",J762,0)</f>
        <v>0</v>
      </c>
      <c r="BG762" s="228">
        <f>IF(N762="zákl. přenesená",J762,0)</f>
        <v>0</v>
      </c>
      <c r="BH762" s="228">
        <f>IF(N762="sníž. přenesená",J762,0)</f>
        <v>0</v>
      </c>
      <c r="BI762" s="228">
        <f>IF(N762="nulová",J762,0)</f>
        <v>0</v>
      </c>
      <c r="BJ762" s="17" t="s">
        <v>150</v>
      </c>
      <c r="BK762" s="228">
        <f>ROUND(I762*H762,2)</f>
        <v>0</v>
      </c>
      <c r="BL762" s="17" t="s">
        <v>457</v>
      </c>
      <c r="BM762" s="227" t="s">
        <v>1000</v>
      </c>
    </row>
    <row r="763" s="13" customFormat="1">
      <c r="A763" s="13"/>
      <c r="B763" s="229"/>
      <c r="C763" s="230"/>
      <c r="D763" s="231" t="s">
        <v>152</v>
      </c>
      <c r="E763" s="232" t="s">
        <v>1</v>
      </c>
      <c r="F763" s="233" t="s">
        <v>1001</v>
      </c>
      <c r="G763" s="230"/>
      <c r="H763" s="232" t="s">
        <v>1</v>
      </c>
      <c r="I763" s="234"/>
      <c r="J763" s="230"/>
      <c r="K763" s="230"/>
      <c r="L763" s="235"/>
      <c r="M763" s="236"/>
      <c r="N763" s="237"/>
      <c r="O763" s="237"/>
      <c r="P763" s="237"/>
      <c r="Q763" s="237"/>
      <c r="R763" s="237"/>
      <c r="S763" s="237"/>
      <c r="T763" s="23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9" t="s">
        <v>152</v>
      </c>
      <c r="AU763" s="239" t="s">
        <v>150</v>
      </c>
      <c r="AV763" s="13" t="s">
        <v>81</v>
      </c>
      <c r="AW763" s="13" t="s">
        <v>30</v>
      </c>
      <c r="AX763" s="13" t="s">
        <v>73</v>
      </c>
      <c r="AY763" s="239" t="s">
        <v>141</v>
      </c>
    </row>
    <row r="764" s="14" customFormat="1">
      <c r="A764" s="14"/>
      <c r="B764" s="240"/>
      <c r="C764" s="241"/>
      <c r="D764" s="231" t="s">
        <v>152</v>
      </c>
      <c r="E764" s="242" t="s">
        <v>1</v>
      </c>
      <c r="F764" s="243" t="s">
        <v>1002</v>
      </c>
      <c r="G764" s="241"/>
      <c r="H764" s="244">
        <v>5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0" t="s">
        <v>152</v>
      </c>
      <c r="AU764" s="250" t="s">
        <v>150</v>
      </c>
      <c r="AV764" s="14" t="s">
        <v>150</v>
      </c>
      <c r="AW764" s="14" t="s">
        <v>30</v>
      </c>
      <c r="AX764" s="14" t="s">
        <v>73</v>
      </c>
      <c r="AY764" s="250" t="s">
        <v>141</v>
      </c>
    </row>
    <row r="765" s="13" customFormat="1">
      <c r="A765" s="13"/>
      <c r="B765" s="229"/>
      <c r="C765" s="230"/>
      <c r="D765" s="231" t="s">
        <v>152</v>
      </c>
      <c r="E765" s="232" t="s">
        <v>1</v>
      </c>
      <c r="F765" s="233" t="s">
        <v>1003</v>
      </c>
      <c r="G765" s="230"/>
      <c r="H765" s="232" t="s">
        <v>1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9" t="s">
        <v>152</v>
      </c>
      <c r="AU765" s="239" t="s">
        <v>150</v>
      </c>
      <c r="AV765" s="13" t="s">
        <v>81</v>
      </c>
      <c r="AW765" s="13" t="s">
        <v>30</v>
      </c>
      <c r="AX765" s="13" t="s">
        <v>73</v>
      </c>
      <c r="AY765" s="239" t="s">
        <v>141</v>
      </c>
    </row>
    <row r="766" s="14" customFormat="1">
      <c r="A766" s="14"/>
      <c r="B766" s="240"/>
      <c r="C766" s="241"/>
      <c r="D766" s="231" t="s">
        <v>152</v>
      </c>
      <c r="E766" s="242" t="s">
        <v>1</v>
      </c>
      <c r="F766" s="243" t="s">
        <v>182</v>
      </c>
      <c r="G766" s="241"/>
      <c r="H766" s="244">
        <v>12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0" t="s">
        <v>152</v>
      </c>
      <c r="AU766" s="250" t="s">
        <v>150</v>
      </c>
      <c r="AV766" s="14" t="s">
        <v>150</v>
      </c>
      <c r="AW766" s="14" t="s">
        <v>30</v>
      </c>
      <c r="AX766" s="14" t="s">
        <v>73</v>
      </c>
      <c r="AY766" s="250" t="s">
        <v>141</v>
      </c>
    </row>
    <row r="767" s="15" customFormat="1">
      <c r="A767" s="15"/>
      <c r="B767" s="251"/>
      <c r="C767" s="252"/>
      <c r="D767" s="231" t="s">
        <v>152</v>
      </c>
      <c r="E767" s="253" t="s">
        <v>1</v>
      </c>
      <c r="F767" s="254" t="s">
        <v>170</v>
      </c>
      <c r="G767" s="252"/>
      <c r="H767" s="255">
        <v>17</v>
      </c>
      <c r="I767" s="256"/>
      <c r="J767" s="252"/>
      <c r="K767" s="252"/>
      <c r="L767" s="257"/>
      <c r="M767" s="258"/>
      <c r="N767" s="259"/>
      <c r="O767" s="259"/>
      <c r="P767" s="259"/>
      <c r="Q767" s="259"/>
      <c r="R767" s="259"/>
      <c r="S767" s="259"/>
      <c r="T767" s="260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61" t="s">
        <v>152</v>
      </c>
      <c r="AU767" s="261" t="s">
        <v>150</v>
      </c>
      <c r="AV767" s="15" t="s">
        <v>149</v>
      </c>
      <c r="AW767" s="15" t="s">
        <v>30</v>
      </c>
      <c r="AX767" s="15" t="s">
        <v>81</v>
      </c>
      <c r="AY767" s="261" t="s">
        <v>141</v>
      </c>
    </row>
    <row r="768" s="2" customFormat="1" ht="33" customHeight="1">
      <c r="A768" s="38"/>
      <c r="B768" s="39"/>
      <c r="C768" s="215" t="s">
        <v>1004</v>
      </c>
      <c r="D768" s="215" t="s">
        <v>145</v>
      </c>
      <c r="E768" s="216" t="s">
        <v>1005</v>
      </c>
      <c r="F768" s="217" t="s">
        <v>1006</v>
      </c>
      <c r="G768" s="218" t="s">
        <v>180</v>
      </c>
      <c r="H768" s="219">
        <v>6</v>
      </c>
      <c r="I768" s="220"/>
      <c r="J768" s="221">
        <f>ROUND(I768*H768,2)</f>
        <v>0</v>
      </c>
      <c r="K768" s="222"/>
      <c r="L768" s="44"/>
      <c r="M768" s="223" t="s">
        <v>1</v>
      </c>
      <c r="N768" s="224" t="s">
        <v>39</v>
      </c>
      <c r="O768" s="91"/>
      <c r="P768" s="225">
        <f>O768*H768</f>
        <v>0</v>
      </c>
      <c r="Q768" s="225">
        <v>3.0000000000000001E-05</v>
      </c>
      <c r="R768" s="225">
        <f>Q768*H768</f>
        <v>0.00018000000000000001</v>
      </c>
      <c r="S768" s="225">
        <v>0</v>
      </c>
      <c r="T768" s="226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27" t="s">
        <v>457</v>
      </c>
      <c r="AT768" s="227" t="s">
        <v>145</v>
      </c>
      <c r="AU768" s="227" t="s">
        <v>150</v>
      </c>
      <c r="AY768" s="17" t="s">
        <v>141</v>
      </c>
      <c r="BE768" s="228">
        <f>IF(N768="základní",J768,0)</f>
        <v>0</v>
      </c>
      <c r="BF768" s="228">
        <f>IF(N768="snížená",J768,0)</f>
        <v>0</v>
      </c>
      <c r="BG768" s="228">
        <f>IF(N768="zákl. přenesená",J768,0)</f>
        <v>0</v>
      </c>
      <c r="BH768" s="228">
        <f>IF(N768="sníž. přenesená",J768,0)</f>
        <v>0</v>
      </c>
      <c r="BI768" s="228">
        <f>IF(N768="nulová",J768,0)</f>
        <v>0</v>
      </c>
      <c r="BJ768" s="17" t="s">
        <v>150</v>
      </c>
      <c r="BK768" s="228">
        <f>ROUND(I768*H768,2)</f>
        <v>0</v>
      </c>
      <c r="BL768" s="17" t="s">
        <v>457</v>
      </c>
      <c r="BM768" s="227" t="s">
        <v>1007</v>
      </c>
    </row>
    <row r="769" s="14" customFormat="1">
      <c r="A769" s="14"/>
      <c r="B769" s="240"/>
      <c r="C769" s="241"/>
      <c r="D769" s="231" t="s">
        <v>152</v>
      </c>
      <c r="E769" s="242" t="s">
        <v>1</v>
      </c>
      <c r="F769" s="243" t="s">
        <v>188</v>
      </c>
      <c r="G769" s="241"/>
      <c r="H769" s="244">
        <v>6</v>
      </c>
      <c r="I769" s="245"/>
      <c r="J769" s="241"/>
      <c r="K769" s="241"/>
      <c r="L769" s="246"/>
      <c r="M769" s="247"/>
      <c r="N769" s="248"/>
      <c r="O769" s="248"/>
      <c r="P769" s="248"/>
      <c r="Q769" s="248"/>
      <c r="R769" s="248"/>
      <c r="S769" s="248"/>
      <c r="T769" s="24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0" t="s">
        <v>152</v>
      </c>
      <c r="AU769" s="250" t="s">
        <v>150</v>
      </c>
      <c r="AV769" s="14" t="s">
        <v>150</v>
      </c>
      <c r="AW769" s="14" t="s">
        <v>30</v>
      </c>
      <c r="AX769" s="14" t="s">
        <v>81</v>
      </c>
      <c r="AY769" s="250" t="s">
        <v>141</v>
      </c>
    </row>
    <row r="770" s="2" customFormat="1" ht="24.15" customHeight="1">
      <c r="A770" s="38"/>
      <c r="B770" s="39"/>
      <c r="C770" s="215" t="s">
        <v>1008</v>
      </c>
      <c r="D770" s="215" t="s">
        <v>145</v>
      </c>
      <c r="E770" s="216" t="s">
        <v>1009</v>
      </c>
      <c r="F770" s="217" t="s">
        <v>1010</v>
      </c>
      <c r="G770" s="218" t="s">
        <v>158</v>
      </c>
      <c r="H770" s="219">
        <v>2</v>
      </c>
      <c r="I770" s="220"/>
      <c r="J770" s="221">
        <f>ROUND(I770*H770,2)</f>
        <v>0</v>
      </c>
      <c r="K770" s="222"/>
      <c r="L770" s="44"/>
      <c r="M770" s="223" t="s">
        <v>1</v>
      </c>
      <c r="N770" s="224" t="s">
        <v>39</v>
      </c>
      <c r="O770" s="91"/>
      <c r="P770" s="225">
        <f>O770*H770</f>
        <v>0</v>
      </c>
      <c r="Q770" s="225">
        <v>0.00016000000000000001</v>
      </c>
      <c r="R770" s="225">
        <f>Q770*H770</f>
        <v>0.00032000000000000003</v>
      </c>
      <c r="S770" s="225">
        <v>0</v>
      </c>
      <c r="T770" s="226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27" t="s">
        <v>457</v>
      </c>
      <c r="AT770" s="227" t="s">
        <v>145</v>
      </c>
      <c r="AU770" s="227" t="s">
        <v>150</v>
      </c>
      <c r="AY770" s="17" t="s">
        <v>141</v>
      </c>
      <c r="BE770" s="228">
        <f>IF(N770="základní",J770,0)</f>
        <v>0</v>
      </c>
      <c r="BF770" s="228">
        <f>IF(N770="snížená",J770,0)</f>
        <v>0</v>
      </c>
      <c r="BG770" s="228">
        <f>IF(N770="zákl. přenesená",J770,0)</f>
        <v>0</v>
      </c>
      <c r="BH770" s="228">
        <f>IF(N770="sníž. přenesená",J770,0)</f>
        <v>0</v>
      </c>
      <c r="BI770" s="228">
        <f>IF(N770="nulová",J770,0)</f>
        <v>0</v>
      </c>
      <c r="BJ770" s="17" t="s">
        <v>150</v>
      </c>
      <c r="BK770" s="228">
        <f>ROUND(I770*H770,2)</f>
        <v>0</v>
      </c>
      <c r="BL770" s="17" t="s">
        <v>457</v>
      </c>
      <c r="BM770" s="227" t="s">
        <v>1011</v>
      </c>
    </row>
    <row r="771" s="14" customFormat="1">
      <c r="A771" s="14"/>
      <c r="B771" s="240"/>
      <c r="C771" s="241"/>
      <c r="D771" s="231" t="s">
        <v>152</v>
      </c>
      <c r="E771" s="242" t="s">
        <v>1</v>
      </c>
      <c r="F771" s="243" t="s">
        <v>150</v>
      </c>
      <c r="G771" s="241"/>
      <c r="H771" s="244">
        <v>2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0" t="s">
        <v>152</v>
      </c>
      <c r="AU771" s="250" t="s">
        <v>150</v>
      </c>
      <c r="AV771" s="14" t="s">
        <v>150</v>
      </c>
      <c r="AW771" s="14" t="s">
        <v>30</v>
      </c>
      <c r="AX771" s="14" t="s">
        <v>81</v>
      </c>
      <c r="AY771" s="250" t="s">
        <v>141</v>
      </c>
    </row>
    <row r="772" s="2" customFormat="1" ht="16.5" customHeight="1">
      <c r="A772" s="38"/>
      <c r="B772" s="39"/>
      <c r="C772" s="215" t="s">
        <v>1012</v>
      </c>
      <c r="D772" s="215" t="s">
        <v>145</v>
      </c>
      <c r="E772" s="216" t="s">
        <v>1013</v>
      </c>
      <c r="F772" s="217" t="s">
        <v>1014</v>
      </c>
      <c r="G772" s="218" t="s">
        <v>180</v>
      </c>
      <c r="H772" s="219">
        <v>56</v>
      </c>
      <c r="I772" s="220"/>
      <c r="J772" s="221">
        <f>ROUND(I772*H772,2)</f>
        <v>0</v>
      </c>
      <c r="K772" s="222"/>
      <c r="L772" s="44"/>
      <c r="M772" s="223" t="s">
        <v>1</v>
      </c>
      <c r="N772" s="224" t="s">
        <v>39</v>
      </c>
      <c r="O772" s="91"/>
      <c r="P772" s="225">
        <f>O772*H772</f>
        <v>0</v>
      </c>
      <c r="Q772" s="225">
        <v>3.0000000000000001E-05</v>
      </c>
      <c r="R772" s="225">
        <f>Q772*H772</f>
        <v>0.0016800000000000001</v>
      </c>
      <c r="S772" s="225">
        <v>0.00106</v>
      </c>
      <c r="T772" s="226">
        <f>S772*H772</f>
        <v>0.059359999999999996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457</v>
      </c>
      <c r="AT772" s="227" t="s">
        <v>145</v>
      </c>
      <c r="AU772" s="227" t="s">
        <v>150</v>
      </c>
      <c r="AY772" s="17" t="s">
        <v>141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150</v>
      </c>
      <c r="BK772" s="228">
        <f>ROUND(I772*H772,2)</f>
        <v>0</v>
      </c>
      <c r="BL772" s="17" t="s">
        <v>457</v>
      </c>
      <c r="BM772" s="227" t="s">
        <v>1015</v>
      </c>
    </row>
    <row r="773" s="13" customFormat="1">
      <c r="A773" s="13"/>
      <c r="B773" s="229"/>
      <c r="C773" s="230"/>
      <c r="D773" s="231" t="s">
        <v>152</v>
      </c>
      <c r="E773" s="232" t="s">
        <v>1</v>
      </c>
      <c r="F773" s="233" t="s">
        <v>1016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152</v>
      </c>
      <c r="AU773" s="239" t="s">
        <v>150</v>
      </c>
      <c r="AV773" s="13" t="s">
        <v>81</v>
      </c>
      <c r="AW773" s="13" t="s">
        <v>30</v>
      </c>
      <c r="AX773" s="13" t="s">
        <v>73</v>
      </c>
      <c r="AY773" s="239" t="s">
        <v>141</v>
      </c>
    </row>
    <row r="774" s="14" customFormat="1">
      <c r="A774" s="14"/>
      <c r="B774" s="240"/>
      <c r="C774" s="241"/>
      <c r="D774" s="231" t="s">
        <v>152</v>
      </c>
      <c r="E774" s="242" t="s">
        <v>1</v>
      </c>
      <c r="F774" s="243" t="s">
        <v>1002</v>
      </c>
      <c r="G774" s="241"/>
      <c r="H774" s="244">
        <v>5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152</v>
      </c>
      <c r="AU774" s="250" t="s">
        <v>150</v>
      </c>
      <c r="AV774" s="14" t="s">
        <v>150</v>
      </c>
      <c r="AW774" s="14" t="s">
        <v>30</v>
      </c>
      <c r="AX774" s="14" t="s">
        <v>73</v>
      </c>
      <c r="AY774" s="250" t="s">
        <v>141</v>
      </c>
    </row>
    <row r="775" s="13" customFormat="1">
      <c r="A775" s="13"/>
      <c r="B775" s="229"/>
      <c r="C775" s="230"/>
      <c r="D775" s="231" t="s">
        <v>152</v>
      </c>
      <c r="E775" s="232" t="s">
        <v>1</v>
      </c>
      <c r="F775" s="233" t="s">
        <v>1017</v>
      </c>
      <c r="G775" s="230"/>
      <c r="H775" s="232" t="s">
        <v>1</v>
      </c>
      <c r="I775" s="234"/>
      <c r="J775" s="230"/>
      <c r="K775" s="230"/>
      <c r="L775" s="235"/>
      <c r="M775" s="236"/>
      <c r="N775" s="237"/>
      <c r="O775" s="237"/>
      <c r="P775" s="237"/>
      <c r="Q775" s="237"/>
      <c r="R775" s="237"/>
      <c r="S775" s="237"/>
      <c r="T775" s="238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9" t="s">
        <v>152</v>
      </c>
      <c r="AU775" s="239" t="s">
        <v>150</v>
      </c>
      <c r="AV775" s="13" t="s">
        <v>81</v>
      </c>
      <c r="AW775" s="13" t="s">
        <v>30</v>
      </c>
      <c r="AX775" s="13" t="s">
        <v>73</v>
      </c>
      <c r="AY775" s="239" t="s">
        <v>141</v>
      </c>
    </row>
    <row r="776" s="13" customFormat="1">
      <c r="A776" s="13"/>
      <c r="B776" s="229"/>
      <c r="C776" s="230"/>
      <c r="D776" s="231" t="s">
        <v>152</v>
      </c>
      <c r="E776" s="232" t="s">
        <v>1</v>
      </c>
      <c r="F776" s="233" t="s">
        <v>204</v>
      </c>
      <c r="G776" s="230"/>
      <c r="H776" s="232" t="s">
        <v>1</v>
      </c>
      <c r="I776" s="234"/>
      <c r="J776" s="230"/>
      <c r="K776" s="230"/>
      <c r="L776" s="235"/>
      <c r="M776" s="236"/>
      <c r="N776" s="237"/>
      <c r="O776" s="237"/>
      <c r="P776" s="237"/>
      <c r="Q776" s="237"/>
      <c r="R776" s="237"/>
      <c r="S776" s="237"/>
      <c r="T776" s="23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9" t="s">
        <v>152</v>
      </c>
      <c r="AU776" s="239" t="s">
        <v>150</v>
      </c>
      <c r="AV776" s="13" t="s">
        <v>81</v>
      </c>
      <c r="AW776" s="13" t="s">
        <v>30</v>
      </c>
      <c r="AX776" s="13" t="s">
        <v>73</v>
      </c>
      <c r="AY776" s="239" t="s">
        <v>141</v>
      </c>
    </row>
    <row r="777" s="14" customFormat="1">
      <c r="A777" s="14"/>
      <c r="B777" s="240"/>
      <c r="C777" s="241"/>
      <c r="D777" s="231" t="s">
        <v>152</v>
      </c>
      <c r="E777" s="242" t="s">
        <v>1</v>
      </c>
      <c r="F777" s="243" t="s">
        <v>188</v>
      </c>
      <c r="G777" s="241"/>
      <c r="H777" s="244">
        <v>6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0" t="s">
        <v>152</v>
      </c>
      <c r="AU777" s="250" t="s">
        <v>150</v>
      </c>
      <c r="AV777" s="14" t="s">
        <v>150</v>
      </c>
      <c r="AW777" s="14" t="s">
        <v>30</v>
      </c>
      <c r="AX777" s="14" t="s">
        <v>73</v>
      </c>
      <c r="AY777" s="250" t="s">
        <v>141</v>
      </c>
    </row>
    <row r="778" s="13" customFormat="1">
      <c r="A778" s="13"/>
      <c r="B778" s="229"/>
      <c r="C778" s="230"/>
      <c r="D778" s="231" t="s">
        <v>152</v>
      </c>
      <c r="E778" s="232" t="s">
        <v>1</v>
      </c>
      <c r="F778" s="233" t="s">
        <v>1018</v>
      </c>
      <c r="G778" s="230"/>
      <c r="H778" s="232" t="s">
        <v>1</v>
      </c>
      <c r="I778" s="234"/>
      <c r="J778" s="230"/>
      <c r="K778" s="230"/>
      <c r="L778" s="235"/>
      <c r="M778" s="236"/>
      <c r="N778" s="237"/>
      <c r="O778" s="237"/>
      <c r="P778" s="237"/>
      <c r="Q778" s="237"/>
      <c r="R778" s="237"/>
      <c r="S778" s="237"/>
      <c r="T778" s="23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9" t="s">
        <v>152</v>
      </c>
      <c r="AU778" s="239" t="s">
        <v>150</v>
      </c>
      <c r="AV778" s="13" t="s">
        <v>81</v>
      </c>
      <c r="AW778" s="13" t="s">
        <v>30</v>
      </c>
      <c r="AX778" s="13" t="s">
        <v>73</v>
      </c>
      <c r="AY778" s="239" t="s">
        <v>141</v>
      </c>
    </row>
    <row r="779" s="14" customFormat="1">
      <c r="A779" s="14"/>
      <c r="B779" s="240"/>
      <c r="C779" s="241"/>
      <c r="D779" s="231" t="s">
        <v>152</v>
      </c>
      <c r="E779" s="242" t="s">
        <v>1</v>
      </c>
      <c r="F779" s="243" t="s">
        <v>886</v>
      </c>
      <c r="G779" s="241"/>
      <c r="H779" s="244">
        <v>23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0" t="s">
        <v>152</v>
      </c>
      <c r="AU779" s="250" t="s">
        <v>150</v>
      </c>
      <c r="AV779" s="14" t="s">
        <v>150</v>
      </c>
      <c r="AW779" s="14" t="s">
        <v>30</v>
      </c>
      <c r="AX779" s="14" t="s">
        <v>73</v>
      </c>
      <c r="AY779" s="250" t="s">
        <v>141</v>
      </c>
    </row>
    <row r="780" s="13" customFormat="1">
      <c r="A780" s="13"/>
      <c r="B780" s="229"/>
      <c r="C780" s="230"/>
      <c r="D780" s="231" t="s">
        <v>152</v>
      </c>
      <c r="E780" s="232" t="s">
        <v>1</v>
      </c>
      <c r="F780" s="233" t="s">
        <v>200</v>
      </c>
      <c r="G780" s="230"/>
      <c r="H780" s="232" t="s">
        <v>1</v>
      </c>
      <c r="I780" s="234"/>
      <c r="J780" s="230"/>
      <c r="K780" s="230"/>
      <c r="L780" s="235"/>
      <c r="M780" s="236"/>
      <c r="N780" s="237"/>
      <c r="O780" s="237"/>
      <c r="P780" s="237"/>
      <c r="Q780" s="237"/>
      <c r="R780" s="237"/>
      <c r="S780" s="237"/>
      <c r="T780" s="23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9" t="s">
        <v>152</v>
      </c>
      <c r="AU780" s="239" t="s">
        <v>150</v>
      </c>
      <c r="AV780" s="13" t="s">
        <v>81</v>
      </c>
      <c r="AW780" s="13" t="s">
        <v>30</v>
      </c>
      <c r="AX780" s="13" t="s">
        <v>73</v>
      </c>
      <c r="AY780" s="239" t="s">
        <v>141</v>
      </c>
    </row>
    <row r="781" s="14" customFormat="1">
      <c r="A781" s="14"/>
      <c r="B781" s="240"/>
      <c r="C781" s="241"/>
      <c r="D781" s="231" t="s">
        <v>152</v>
      </c>
      <c r="E781" s="242" t="s">
        <v>1</v>
      </c>
      <c r="F781" s="243" t="s">
        <v>182</v>
      </c>
      <c r="G781" s="241"/>
      <c r="H781" s="244">
        <v>12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0" t="s">
        <v>152</v>
      </c>
      <c r="AU781" s="250" t="s">
        <v>150</v>
      </c>
      <c r="AV781" s="14" t="s">
        <v>150</v>
      </c>
      <c r="AW781" s="14" t="s">
        <v>30</v>
      </c>
      <c r="AX781" s="14" t="s">
        <v>73</v>
      </c>
      <c r="AY781" s="250" t="s">
        <v>141</v>
      </c>
    </row>
    <row r="782" s="13" customFormat="1">
      <c r="A782" s="13"/>
      <c r="B782" s="229"/>
      <c r="C782" s="230"/>
      <c r="D782" s="231" t="s">
        <v>152</v>
      </c>
      <c r="E782" s="232" t="s">
        <v>1</v>
      </c>
      <c r="F782" s="233" t="s">
        <v>234</v>
      </c>
      <c r="G782" s="230"/>
      <c r="H782" s="232" t="s">
        <v>1</v>
      </c>
      <c r="I782" s="234"/>
      <c r="J782" s="230"/>
      <c r="K782" s="230"/>
      <c r="L782" s="235"/>
      <c r="M782" s="236"/>
      <c r="N782" s="237"/>
      <c r="O782" s="237"/>
      <c r="P782" s="237"/>
      <c r="Q782" s="237"/>
      <c r="R782" s="237"/>
      <c r="S782" s="237"/>
      <c r="T782" s="23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9" t="s">
        <v>152</v>
      </c>
      <c r="AU782" s="239" t="s">
        <v>150</v>
      </c>
      <c r="AV782" s="13" t="s">
        <v>81</v>
      </c>
      <c r="AW782" s="13" t="s">
        <v>30</v>
      </c>
      <c r="AX782" s="13" t="s">
        <v>73</v>
      </c>
      <c r="AY782" s="239" t="s">
        <v>141</v>
      </c>
    </row>
    <row r="783" s="14" customFormat="1">
      <c r="A783" s="14"/>
      <c r="B783" s="240"/>
      <c r="C783" s="241"/>
      <c r="D783" s="231" t="s">
        <v>152</v>
      </c>
      <c r="E783" s="242" t="s">
        <v>1</v>
      </c>
      <c r="F783" s="243" t="s">
        <v>855</v>
      </c>
      <c r="G783" s="241"/>
      <c r="H783" s="244">
        <v>10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0" t="s">
        <v>152</v>
      </c>
      <c r="AU783" s="250" t="s">
        <v>150</v>
      </c>
      <c r="AV783" s="14" t="s">
        <v>150</v>
      </c>
      <c r="AW783" s="14" t="s">
        <v>30</v>
      </c>
      <c r="AX783" s="14" t="s">
        <v>73</v>
      </c>
      <c r="AY783" s="250" t="s">
        <v>141</v>
      </c>
    </row>
    <row r="784" s="15" customFormat="1">
      <c r="A784" s="15"/>
      <c r="B784" s="251"/>
      <c r="C784" s="252"/>
      <c r="D784" s="231" t="s">
        <v>152</v>
      </c>
      <c r="E784" s="253" t="s">
        <v>1</v>
      </c>
      <c r="F784" s="254" t="s">
        <v>170</v>
      </c>
      <c r="G784" s="252"/>
      <c r="H784" s="255">
        <v>56</v>
      </c>
      <c r="I784" s="256"/>
      <c r="J784" s="252"/>
      <c r="K784" s="252"/>
      <c r="L784" s="257"/>
      <c r="M784" s="258"/>
      <c r="N784" s="259"/>
      <c r="O784" s="259"/>
      <c r="P784" s="259"/>
      <c r="Q784" s="259"/>
      <c r="R784" s="259"/>
      <c r="S784" s="259"/>
      <c r="T784" s="260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61" t="s">
        <v>152</v>
      </c>
      <c r="AU784" s="261" t="s">
        <v>150</v>
      </c>
      <c r="AV784" s="15" t="s">
        <v>149</v>
      </c>
      <c r="AW784" s="15" t="s">
        <v>30</v>
      </c>
      <c r="AX784" s="15" t="s">
        <v>81</v>
      </c>
      <c r="AY784" s="261" t="s">
        <v>141</v>
      </c>
    </row>
    <row r="785" s="2" customFormat="1" ht="16.5" customHeight="1">
      <c r="A785" s="38"/>
      <c r="B785" s="39"/>
      <c r="C785" s="215" t="s">
        <v>1019</v>
      </c>
      <c r="D785" s="215" t="s">
        <v>145</v>
      </c>
      <c r="E785" s="216" t="s">
        <v>1020</v>
      </c>
      <c r="F785" s="217" t="s">
        <v>1021</v>
      </c>
      <c r="G785" s="218" t="s">
        <v>180</v>
      </c>
      <c r="H785" s="219">
        <v>56</v>
      </c>
      <c r="I785" s="220"/>
      <c r="J785" s="221">
        <f>ROUND(I785*H785,2)</f>
        <v>0</v>
      </c>
      <c r="K785" s="222"/>
      <c r="L785" s="44"/>
      <c r="M785" s="223" t="s">
        <v>1</v>
      </c>
      <c r="N785" s="224" t="s">
        <v>39</v>
      </c>
      <c r="O785" s="91"/>
      <c r="P785" s="225">
        <f>O785*H785</f>
        <v>0</v>
      </c>
      <c r="Q785" s="225">
        <v>0</v>
      </c>
      <c r="R785" s="225">
        <f>Q785*H785</f>
        <v>0</v>
      </c>
      <c r="S785" s="225">
        <v>0</v>
      </c>
      <c r="T785" s="226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27" t="s">
        <v>457</v>
      </c>
      <c r="AT785" s="227" t="s">
        <v>145</v>
      </c>
      <c r="AU785" s="227" t="s">
        <v>150</v>
      </c>
      <c r="AY785" s="17" t="s">
        <v>141</v>
      </c>
      <c r="BE785" s="228">
        <f>IF(N785="základní",J785,0)</f>
        <v>0</v>
      </c>
      <c r="BF785" s="228">
        <f>IF(N785="snížená",J785,0)</f>
        <v>0</v>
      </c>
      <c r="BG785" s="228">
        <f>IF(N785="zákl. přenesená",J785,0)</f>
        <v>0</v>
      </c>
      <c r="BH785" s="228">
        <f>IF(N785="sníž. přenesená",J785,0)</f>
        <v>0</v>
      </c>
      <c r="BI785" s="228">
        <f>IF(N785="nulová",J785,0)</f>
        <v>0</v>
      </c>
      <c r="BJ785" s="17" t="s">
        <v>150</v>
      </c>
      <c r="BK785" s="228">
        <f>ROUND(I785*H785,2)</f>
        <v>0</v>
      </c>
      <c r="BL785" s="17" t="s">
        <v>457</v>
      </c>
      <c r="BM785" s="227" t="s">
        <v>1022</v>
      </c>
    </row>
    <row r="786" s="14" customFormat="1">
      <c r="A786" s="14"/>
      <c r="B786" s="240"/>
      <c r="C786" s="241"/>
      <c r="D786" s="231" t="s">
        <v>152</v>
      </c>
      <c r="E786" s="242" t="s">
        <v>1</v>
      </c>
      <c r="F786" s="243" t="s">
        <v>1023</v>
      </c>
      <c r="G786" s="241"/>
      <c r="H786" s="244">
        <v>56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152</v>
      </c>
      <c r="AU786" s="250" t="s">
        <v>150</v>
      </c>
      <c r="AV786" s="14" t="s">
        <v>150</v>
      </c>
      <c r="AW786" s="14" t="s">
        <v>30</v>
      </c>
      <c r="AX786" s="14" t="s">
        <v>81</v>
      </c>
      <c r="AY786" s="250" t="s">
        <v>141</v>
      </c>
    </row>
    <row r="787" s="2" customFormat="1" ht="21.75" customHeight="1">
      <c r="A787" s="38"/>
      <c r="B787" s="39"/>
      <c r="C787" s="215" t="s">
        <v>1024</v>
      </c>
      <c r="D787" s="215" t="s">
        <v>145</v>
      </c>
      <c r="E787" s="216" t="s">
        <v>1025</v>
      </c>
      <c r="F787" s="217" t="s">
        <v>1026</v>
      </c>
      <c r="G787" s="218" t="s">
        <v>158</v>
      </c>
      <c r="H787" s="219">
        <v>2</v>
      </c>
      <c r="I787" s="220"/>
      <c r="J787" s="221">
        <f>ROUND(I787*H787,2)</f>
        <v>0</v>
      </c>
      <c r="K787" s="222"/>
      <c r="L787" s="44"/>
      <c r="M787" s="223" t="s">
        <v>1</v>
      </c>
      <c r="N787" s="224" t="s">
        <v>39</v>
      </c>
      <c r="O787" s="91"/>
      <c r="P787" s="225">
        <f>O787*H787</f>
        <v>0</v>
      </c>
      <c r="Q787" s="225">
        <v>1.0000000000000001E-05</v>
      </c>
      <c r="R787" s="225">
        <f>Q787*H787</f>
        <v>2.0000000000000002E-05</v>
      </c>
      <c r="S787" s="225">
        <v>0</v>
      </c>
      <c r="T787" s="22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457</v>
      </c>
      <c r="AT787" s="227" t="s">
        <v>145</v>
      </c>
      <c r="AU787" s="227" t="s">
        <v>150</v>
      </c>
      <c r="AY787" s="17" t="s">
        <v>141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150</v>
      </c>
      <c r="BK787" s="228">
        <f>ROUND(I787*H787,2)</f>
        <v>0</v>
      </c>
      <c r="BL787" s="17" t="s">
        <v>457</v>
      </c>
      <c r="BM787" s="227" t="s">
        <v>1027</v>
      </c>
    </row>
    <row r="788" s="13" customFormat="1">
      <c r="A788" s="13"/>
      <c r="B788" s="229"/>
      <c r="C788" s="230"/>
      <c r="D788" s="231" t="s">
        <v>152</v>
      </c>
      <c r="E788" s="232" t="s">
        <v>1</v>
      </c>
      <c r="F788" s="233" t="s">
        <v>1028</v>
      </c>
      <c r="G788" s="230"/>
      <c r="H788" s="232" t="s">
        <v>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152</v>
      </c>
      <c r="AU788" s="239" t="s">
        <v>150</v>
      </c>
      <c r="AV788" s="13" t="s">
        <v>81</v>
      </c>
      <c r="AW788" s="13" t="s">
        <v>30</v>
      </c>
      <c r="AX788" s="13" t="s">
        <v>73</v>
      </c>
      <c r="AY788" s="239" t="s">
        <v>141</v>
      </c>
    </row>
    <row r="789" s="14" customFormat="1">
      <c r="A789" s="14"/>
      <c r="B789" s="240"/>
      <c r="C789" s="241"/>
      <c r="D789" s="231" t="s">
        <v>152</v>
      </c>
      <c r="E789" s="242" t="s">
        <v>1</v>
      </c>
      <c r="F789" s="243" t="s">
        <v>150</v>
      </c>
      <c r="G789" s="241"/>
      <c r="H789" s="244">
        <v>2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152</v>
      </c>
      <c r="AU789" s="250" t="s">
        <v>150</v>
      </c>
      <c r="AV789" s="14" t="s">
        <v>150</v>
      </c>
      <c r="AW789" s="14" t="s">
        <v>30</v>
      </c>
      <c r="AX789" s="14" t="s">
        <v>81</v>
      </c>
      <c r="AY789" s="250" t="s">
        <v>141</v>
      </c>
    </row>
    <row r="790" s="2" customFormat="1" ht="16.5" customHeight="1">
      <c r="A790" s="38"/>
      <c r="B790" s="39"/>
      <c r="C790" s="215" t="s">
        <v>1029</v>
      </c>
      <c r="D790" s="215" t="s">
        <v>145</v>
      </c>
      <c r="E790" s="216" t="s">
        <v>1030</v>
      </c>
      <c r="F790" s="217" t="s">
        <v>1031</v>
      </c>
      <c r="G790" s="218" t="s">
        <v>180</v>
      </c>
      <c r="H790" s="219">
        <v>56</v>
      </c>
      <c r="I790" s="220"/>
      <c r="J790" s="221">
        <f>ROUND(I790*H790,2)</f>
        <v>0</v>
      </c>
      <c r="K790" s="222"/>
      <c r="L790" s="44"/>
      <c r="M790" s="223" t="s">
        <v>1</v>
      </c>
      <c r="N790" s="224" t="s">
        <v>39</v>
      </c>
      <c r="O790" s="91"/>
      <c r="P790" s="225">
        <f>O790*H790</f>
        <v>0</v>
      </c>
      <c r="Q790" s="225">
        <v>0.00012</v>
      </c>
      <c r="R790" s="225">
        <f>Q790*H790</f>
        <v>0.0067200000000000003</v>
      </c>
      <c r="S790" s="225">
        <v>0</v>
      </c>
      <c r="T790" s="226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7" t="s">
        <v>457</v>
      </c>
      <c r="AT790" s="227" t="s">
        <v>145</v>
      </c>
      <c r="AU790" s="227" t="s">
        <v>150</v>
      </c>
      <c r="AY790" s="17" t="s">
        <v>141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7" t="s">
        <v>150</v>
      </c>
      <c r="BK790" s="228">
        <f>ROUND(I790*H790,2)</f>
        <v>0</v>
      </c>
      <c r="BL790" s="17" t="s">
        <v>457</v>
      </c>
      <c r="BM790" s="227" t="s">
        <v>1032</v>
      </c>
    </row>
    <row r="791" s="14" customFormat="1">
      <c r="A791" s="14"/>
      <c r="B791" s="240"/>
      <c r="C791" s="241"/>
      <c r="D791" s="231" t="s">
        <v>152</v>
      </c>
      <c r="E791" s="242" t="s">
        <v>1</v>
      </c>
      <c r="F791" s="243" t="s">
        <v>216</v>
      </c>
      <c r="G791" s="241"/>
      <c r="H791" s="244">
        <v>56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0" t="s">
        <v>152</v>
      </c>
      <c r="AU791" s="250" t="s">
        <v>150</v>
      </c>
      <c r="AV791" s="14" t="s">
        <v>150</v>
      </c>
      <c r="AW791" s="14" t="s">
        <v>30</v>
      </c>
      <c r="AX791" s="14" t="s">
        <v>81</v>
      </c>
      <c r="AY791" s="250" t="s">
        <v>141</v>
      </c>
    </row>
    <row r="792" s="2" customFormat="1" ht="33" customHeight="1">
      <c r="A792" s="38"/>
      <c r="B792" s="39"/>
      <c r="C792" s="215" t="s">
        <v>1033</v>
      </c>
      <c r="D792" s="215" t="s">
        <v>145</v>
      </c>
      <c r="E792" s="216" t="s">
        <v>1034</v>
      </c>
      <c r="F792" s="217" t="s">
        <v>1035</v>
      </c>
      <c r="G792" s="218" t="s">
        <v>180</v>
      </c>
      <c r="H792" s="219">
        <v>68</v>
      </c>
      <c r="I792" s="220"/>
      <c r="J792" s="221">
        <f>ROUND(I792*H792,2)</f>
        <v>0</v>
      </c>
      <c r="K792" s="222"/>
      <c r="L792" s="44"/>
      <c r="M792" s="223" t="s">
        <v>1</v>
      </c>
      <c r="N792" s="224" t="s">
        <v>39</v>
      </c>
      <c r="O792" s="91"/>
      <c r="P792" s="225">
        <f>O792*H792</f>
        <v>0</v>
      </c>
      <c r="Q792" s="225">
        <v>0.00012</v>
      </c>
      <c r="R792" s="225">
        <f>Q792*H792</f>
        <v>0.0081600000000000006</v>
      </c>
      <c r="S792" s="225">
        <v>0</v>
      </c>
      <c r="T792" s="226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27" t="s">
        <v>457</v>
      </c>
      <c r="AT792" s="227" t="s">
        <v>145</v>
      </c>
      <c r="AU792" s="227" t="s">
        <v>150</v>
      </c>
      <c r="AY792" s="17" t="s">
        <v>141</v>
      </c>
      <c r="BE792" s="228">
        <f>IF(N792="základní",J792,0)</f>
        <v>0</v>
      </c>
      <c r="BF792" s="228">
        <f>IF(N792="snížená",J792,0)</f>
        <v>0</v>
      </c>
      <c r="BG792" s="228">
        <f>IF(N792="zákl. přenesená",J792,0)</f>
        <v>0</v>
      </c>
      <c r="BH792" s="228">
        <f>IF(N792="sníž. přenesená",J792,0)</f>
        <v>0</v>
      </c>
      <c r="BI792" s="228">
        <f>IF(N792="nulová",J792,0)</f>
        <v>0</v>
      </c>
      <c r="BJ792" s="17" t="s">
        <v>150</v>
      </c>
      <c r="BK792" s="228">
        <f>ROUND(I792*H792,2)</f>
        <v>0</v>
      </c>
      <c r="BL792" s="17" t="s">
        <v>457</v>
      </c>
      <c r="BM792" s="227" t="s">
        <v>1036</v>
      </c>
    </row>
    <row r="793" s="14" customFormat="1">
      <c r="A793" s="14"/>
      <c r="B793" s="240"/>
      <c r="C793" s="241"/>
      <c r="D793" s="231" t="s">
        <v>152</v>
      </c>
      <c r="E793" s="242" t="s">
        <v>1</v>
      </c>
      <c r="F793" s="243" t="s">
        <v>1037</v>
      </c>
      <c r="G793" s="241"/>
      <c r="H793" s="244">
        <v>68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0" t="s">
        <v>152</v>
      </c>
      <c r="AU793" s="250" t="s">
        <v>150</v>
      </c>
      <c r="AV793" s="14" t="s">
        <v>150</v>
      </c>
      <c r="AW793" s="14" t="s">
        <v>30</v>
      </c>
      <c r="AX793" s="14" t="s">
        <v>73</v>
      </c>
      <c r="AY793" s="250" t="s">
        <v>141</v>
      </c>
    </row>
    <row r="794" s="15" customFormat="1">
      <c r="A794" s="15"/>
      <c r="B794" s="251"/>
      <c r="C794" s="252"/>
      <c r="D794" s="231" t="s">
        <v>152</v>
      </c>
      <c r="E794" s="253" t="s">
        <v>1</v>
      </c>
      <c r="F794" s="254" t="s">
        <v>170</v>
      </c>
      <c r="G794" s="252"/>
      <c r="H794" s="255">
        <v>68</v>
      </c>
      <c r="I794" s="256"/>
      <c r="J794" s="252"/>
      <c r="K794" s="252"/>
      <c r="L794" s="257"/>
      <c r="M794" s="258"/>
      <c r="N794" s="259"/>
      <c r="O794" s="259"/>
      <c r="P794" s="259"/>
      <c r="Q794" s="259"/>
      <c r="R794" s="259"/>
      <c r="S794" s="259"/>
      <c r="T794" s="260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61" t="s">
        <v>152</v>
      </c>
      <c r="AU794" s="261" t="s">
        <v>150</v>
      </c>
      <c r="AV794" s="15" t="s">
        <v>149</v>
      </c>
      <c r="AW794" s="15" t="s">
        <v>30</v>
      </c>
      <c r="AX794" s="15" t="s">
        <v>81</v>
      </c>
      <c r="AY794" s="261" t="s">
        <v>141</v>
      </c>
    </row>
    <row r="795" s="2" customFormat="1" ht="24.15" customHeight="1">
      <c r="A795" s="38"/>
      <c r="B795" s="39"/>
      <c r="C795" s="215" t="s">
        <v>1038</v>
      </c>
      <c r="D795" s="215" t="s">
        <v>145</v>
      </c>
      <c r="E795" s="216" t="s">
        <v>1039</v>
      </c>
      <c r="F795" s="217" t="s">
        <v>1040</v>
      </c>
      <c r="G795" s="218" t="s">
        <v>421</v>
      </c>
      <c r="H795" s="219">
        <v>0.059999999999999998</v>
      </c>
      <c r="I795" s="220"/>
      <c r="J795" s="221">
        <f>ROUND(I795*H795,2)</f>
        <v>0</v>
      </c>
      <c r="K795" s="222"/>
      <c r="L795" s="44"/>
      <c r="M795" s="223" t="s">
        <v>1</v>
      </c>
      <c r="N795" s="224" t="s">
        <v>39</v>
      </c>
      <c r="O795" s="91"/>
      <c r="P795" s="225">
        <f>O795*H795</f>
        <v>0</v>
      </c>
      <c r="Q795" s="225">
        <v>0</v>
      </c>
      <c r="R795" s="225">
        <f>Q795*H795</f>
        <v>0</v>
      </c>
      <c r="S795" s="225">
        <v>0</v>
      </c>
      <c r="T795" s="226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27" t="s">
        <v>457</v>
      </c>
      <c r="AT795" s="227" t="s">
        <v>145</v>
      </c>
      <c r="AU795" s="227" t="s">
        <v>150</v>
      </c>
      <c r="AY795" s="17" t="s">
        <v>141</v>
      </c>
      <c r="BE795" s="228">
        <f>IF(N795="základní",J795,0)</f>
        <v>0</v>
      </c>
      <c r="BF795" s="228">
        <f>IF(N795="snížená",J795,0)</f>
        <v>0</v>
      </c>
      <c r="BG795" s="228">
        <f>IF(N795="zákl. přenesená",J795,0)</f>
        <v>0</v>
      </c>
      <c r="BH795" s="228">
        <f>IF(N795="sníž. přenesená",J795,0)</f>
        <v>0</v>
      </c>
      <c r="BI795" s="228">
        <f>IF(N795="nulová",J795,0)</f>
        <v>0</v>
      </c>
      <c r="BJ795" s="17" t="s">
        <v>150</v>
      </c>
      <c r="BK795" s="228">
        <f>ROUND(I795*H795,2)</f>
        <v>0</v>
      </c>
      <c r="BL795" s="17" t="s">
        <v>457</v>
      </c>
      <c r="BM795" s="227" t="s">
        <v>1041</v>
      </c>
    </row>
    <row r="796" s="2" customFormat="1" ht="24.15" customHeight="1">
      <c r="A796" s="38"/>
      <c r="B796" s="39"/>
      <c r="C796" s="215" t="s">
        <v>1042</v>
      </c>
      <c r="D796" s="215" t="s">
        <v>145</v>
      </c>
      <c r="E796" s="216" t="s">
        <v>1043</v>
      </c>
      <c r="F796" s="217" t="s">
        <v>1044</v>
      </c>
      <c r="G796" s="218" t="s">
        <v>421</v>
      </c>
      <c r="H796" s="219">
        <v>0.059999999999999998</v>
      </c>
      <c r="I796" s="220"/>
      <c r="J796" s="221">
        <f>ROUND(I796*H796,2)</f>
        <v>0</v>
      </c>
      <c r="K796" s="222"/>
      <c r="L796" s="44"/>
      <c r="M796" s="223" t="s">
        <v>1</v>
      </c>
      <c r="N796" s="224" t="s">
        <v>39</v>
      </c>
      <c r="O796" s="91"/>
      <c r="P796" s="225">
        <f>O796*H796</f>
        <v>0</v>
      </c>
      <c r="Q796" s="225">
        <v>0</v>
      </c>
      <c r="R796" s="225">
        <f>Q796*H796</f>
        <v>0</v>
      </c>
      <c r="S796" s="225">
        <v>0</v>
      </c>
      <c r="T796" s="226">
        <f>S796*H796</f>
        <v>0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227" t="s">
        <v>457</v>
      </c>
      <c r="AT796" s="227" t="s">
        <v>145</v>
      </c>
      <c r="AU796" s="227" t="s">
        <v>150</v>
      </c>
      <c r="AY796" s="17" t="s">
        <v>141</v>
      </c>
      <c r="BE796" s="228">
        <f>IF(N796="základní",J796,0)</f>
        <v>0</v>
      </c>
      <c r="BF796" s="228">
        <f>IF(N796="snížená",J796,0)</f>
        <v>0</v>
      </c>
      <c r="BG796" s="228">
        <f>IF(N796="zákl. přenesená",J796,0)</f>
        <v>0</v>
      </c>
      <c r="BH796" s="228">
        <f>IF(N796="sníž. přenesená",J796,0)</f>
        <v>0</v>
      </c>
      <c r="BI796" s="228">
        <f>IF(N796="nulová",J796,0)</f>
        <v>0</v>
      </c>
      <c r="BJ796" s="17" t="s">
        <v>150</v>
      </c>
      <c r="BK796" s="228">
        <f>ROUND(I796*H796,2)</f>
        <v>0</v>
      </c>
      <c r="BL796" s="17" t="s">
        <v>457</v>
      </c>
      <c r="BM796" s="227" t="s">
        <v>1045</v>
      </c>
    </row>
    <row r="797" s="2" customFormat="1" ht="24.15" customHeight="1">
      <c r="A797" s="38"/>
      <c r="B797" s="39"/>
      <c r="C797" s="215" t="s">
        <v>1046</v>
      </c>
      <c r="D797" s="215" t="s">
        <v>145</v>
      </c>
      <c r="E797" s="216" t="s">
        <v>1047</v>
      </c>
      <c r="F797" s="217" t="s">
        <v>1048</v>
      </c>
      <c r="G797" s="218" t="s">
        <v>421</v>
      </c>
      <c r="H797" s="219">
        <v>0.059999999999999998</v>
      </c>
      <c r="I797" s="220"/>
      <c r="J797" s="221">
        <f>ROUND(I797*H797,2)</f>
        <v>0</v>
      </c>
      <c r="K797" s="222"/>
      <c r="L797" s="44"/>
      <c r="M797" s="223" t="s">
        <v>1</v>
      </c>
      <c r="N797" s="224" t="s">
        <v>39</v>
      </c>
      <c r="O797" s="91"/>
      <c r="P797" s="225">
        <f>O797*H797</f>
        <v>0</v>
      </c>
      <c r="Q797" s="225">
        <v>0</v>
      </c>
      <c r="R797" s="225">
        <f>Q797*H797</f>
        <v>0</v>
      </c>
      <c r="S797" s="225">
        <v>0</v>
      </c>
      <c r="T797" s="226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27" t="s">
        <v>457</v>
      </c>
      <c r="AT797" s="227" t="s">
        <v>145</v>
      </c>
      <c r="AU797" s="227" t="s">
        <v>150</v>
      </c>
      <c r="AY797" s="17" t="s">
        <v>141</v>
      </c>
      <c r="BE797" s="228">
        <f>IF(N797="základní",J797,0)</f>
        <v>0</v>
      </c>
      <c r="BF797" s="228">
        <f>IF(N797="snížená",J797,0)</f>
        <v>0</v>
      </c>
      <c r="BG797" s="228">
        <f>IF(N797="zákl. přenesená",J797,0)</f>
        <v>0</v>
      </c>
      <c r="BH797" s="228">
        <f>IF(N797="sníž. přenesená",J797,0)</f>
        <v>0</v>
      </c>
      <c r="BI797" s="228">
        <f>IF(N797="nulová",J797,0)</f>
        <v>0</v>
      </c>
      <c r="BJ797" s="17" t="s">
        <v>150</v>
      </c>
      <c r="BK797" s="228">
        <f>ROUND(I797*H797,2)</f>
        <v>0</v>
      </c>
      <c r="BL797" s="17" t="s">
        <v>457</v>
      </c>
      <c r="BM797" s="227" t="s">
        <v>1049</v>
      </c>
    </row>
    <row r="798" s="12" customFormat="1" ht="22.8" customHeight="1">
      <c r="A798" s="12"/>
      <c r="B798" s="199"/>
      <c r="C798" s="200"/>
      <c r="D798" s="201" t="s">
        <v>72</v>
      </c>
      <c r="E798" s="213" t="s">
        <v>1050</v>
      </c>
      <c r="F798" s="213" t="s">
        <v>1051</v>
      </c>
      <c r="G798" s="200"/>
      <c r="H798" s="200"/>
      <c r="I798" s="203"/>
      <c r="J798" s="214">
        <f>BK798</f>
        <v>0</v>
      </c>
      <c r="K798" s="200"/>
      <c r="L798" s="205"/>
      <c r="M798" s="206"/>
      <c r="N798" s="207"/>
      <c r="O798" s="207"/>
      <c r="P798" s="208">
        <f>SUM(P799:P805)</f>
        <v>0</v>
      </c>
      <c r="Q798" s="207"/>
      <c r="R798" s="208">
        <f>SUM(R799:R805)</f>
        <v>0.0045199999999999997</v>
      </c>
      <c r="S798" s="207"/>
      <c r="T798" s="209">
        <f>SUM(T799:T805)</f>
        <v>0</v>
      </c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R798" s="210" t="s">
        <v>150</v>
      </c>
      <c r="AT798" s="211" t="s">
        <v>72</v>
      </c>
      <c r="AU798" s="211" t="s">
        <v>81</v>
      </c>
      <c r="AY798" s="210" t="s">
        <v>141</v>
      </c>
      <c r="BK798" s="212">
        <f>SUM(BK799:BK805)</f>
        <v>0</v>
      </c>
    </row>
    <row r="799" s="2" customFormat="1" ht="24.15" customHeight="1">
      <c r="A799" s="38"/>
      <c r="B799" s="39"/>
      <c r="C799" s="215" t="s">
        <v>1052</v>
      </c>
      <c r="D799" s="215" t="s">
        <v>145</v>
      </c>
      <c r="E799" s="216" t="s">
        <v>1053</v>
      </c>
      <c r="F799" s="217" t="s">
        <v>1054</v>
      </c>
      <c r="G799" s="218" t="s">
        <v>158</v>
      </c>
      <c r="H799" s="219">
        <v>4</v>
      </c>
      <c r="I799" s="220"/>
      <c r="J799" s="221">
        <f>ROUND(I799*H799,2)</f>
        <v>0</v>
      </c>
      <c r="K799" s="222"/>
      <c r="L799" s="44"/>
      <c r="M799" s="223" t="s">
        <v>1</v>
      </c>
      <c r="N799" s="224" t="s">
        <v>39</v>
      </c>
      <c r="O799" s="91"/>
      <c r="P799" s="225">
        <f>O799*H799</f>
        <v>0</v>
      </c>
      <c r="Q799" s="225">
        <v>0.00036999999999999999</v>
      </c>
      <c r="R799" s="225">
        <f>Q799*H799</f>
        <v>0.00148</v>
      </c>
      <c r="S799" s="225">
        <v>0</v>
      </c>
      <c r="T799" s="226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27" t="s">
        <v>457</v>
      </c>
      <c r="AT799" s="227" t="s">
        <v>145</v>
      </c>
      <c r="AU799" s="227" t="s">
        <v>150</v>
      </c>
      <c r="AY799" s="17" t="s">
        <v>141</v>
      </c>
      <c r="BE799" s="228">
        <f>IF(N799="základní",J799,0)</f>
        <v>0</v>
      </c>
      <c r="BF799" s="228">
        <f>IF(N799="snížená",J799,0)</f>
        <v>0</v>
      </c>
      <c r="BG799" s="228">
        <f>IF(N799="zákl. přenesená",J799,0)</f>
        <v>0</v>
      </c>
      <c r="BH799" s="228">
        <f>IF(N799="sníž. přenesená",J799,0)</f>
        <v>0</v>
      </c>
      <c r="BI799" s="228">
        <f>IF(N799="nulová",J799,0)</f>
        <v>0</v>
      </c>
      <c r="BJ799" s="17" t="s">
        <v>150</v>
      </c>
      <c r="BK799" s="228">
        <f>ROUND(I799*H799,2)</f>
        <v>0</v>
      </c>
      <c r="BL799" s="17" t="s">
        <v>457</v>
      </c>
      <c r="BM799" s="227" t="s">
        <v>1055</v>
      </c>
    </row>
    <row r="800" s="14" customFormat="1">
      <c r="A800" s="14"/>
      <c r="B800" s="240"/>
      <c r="C800" s="241"/>
      <c r="D800" s="231" t="s">
        <v>152</v>
      </c>
      <c r="E800" s="242" t="s">
        <v>1</v>
      </c>
      <c r="F800" s="243" t="s">
        <v>149</v>
      </c>
      <c r="G800" s="241"/>
      <c r="H800" s="244">
        <v>4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0" t="s">
        <v>152</v>
      </c>
      <c r="AU800" s="250" t="s">
        <v>150</v>
      </c>
      <c r="AV800" s="14" t="s">
        <v>150</v>
      </c>
      <c r="AW800" s="14" t="s">
        <v>30</v>
      </c>
      <c r="AX800" s="14" t="s">
        <v>81</v>
      </c>
      <c r="AY800" s="250" t="s">
        <v>141</v>
      </c>
    </row>
    <row r="801" s="2" customFormat="1" ht="24.15" customHeight="1">
      <c r="A801" s="38"/>
      <c r="B801" s="39"/>
      <c r="C801" s="215" t="s">
        <v>1056</v>
      </c>
      <c r="D801" s="215" t="s">
        <v>145</v>
      </c>
      <c r="E801" s="216" t="s">
        <v>1057</v>
      </c>
      <c r="F801" s="217" t="s">
        <v>1058</v>
      </c>
      <c r="G801" s="218" t="s">
        <v>158</v>
      </c>
      <c r="H801" s="219">
        <v>4</v>
      </c>
      <c r="I801" s="220"/>
      <c r="J801" s="221">
        <f>ROUND(I801*H801,2)</f>
        <v>0</v>
      </c>
      <c r="K801" s="222"/>
      <c r="L801" s="44"/>
      <c r="M801" s="223" t="s">
        <v>1</v>
      </c>
      <c r="N801" s="224" t="s">
        <v>39</v>
      </c>
      <c r="O801" s="91"/>
      <c r="P801" s="225">
        <f>O801*H801</f>
        <v>0</v>
      </c>
      <c r="Q801" s="225">
        <v>0.00076000000000000004</v>
      </c>
      <c r="R801" s="225">
        <f>Q801*H801</f>
        <v>0.0030400000000000002</v>
      </c>
      <c r="S801" s="225">
        <v>0</v>
      </c>
      <c r="T801" s="226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27" t="s">
        <v>457</v>
      </c>
      <c r="AT801" s="227" t="s">
        <v>145</v>
      </c>
      <c r="AU801" s="227" t="s">
        <v>150</v>
      </c>
      <c r="AY801" s="17" t="s">
        <v>141</v>
      </c>
      <c r="BE801" s="228">
        <f>IF(N801="základní",J801,0)</f>
        <v>0</v>
      </c>
      <c r="BF801" s="228">
        <f>IF(N801="snížená",J801,0)</f>
        <v>0</v>
      </c>
      <c r="BG801" s="228">
        <f>IF(N801="zákl. přenesená",J801,0)</f>
        <v>0</v>
      </c>
      <c r="BH801" s="228">
        <f>IF(N801="sníž. přenesená",J801,0)</f>
        <v>0</v>
      </c>
      <c r="BI801" s="228">
        <f>IF(N801="nulová",J801,0)</f>
        <v>0</v>
      </c>
      <c r="BJ801" s="17" t="s">
        <v>150</v>
      </c>
      <c r="BK801" s="228">
        <f>ROUND(I801*H801,2)</f>
        <v>0</v>
      </c>
      <c r="BL801" s="17" t="s">
        <v>457</v>
      </c>
      <c r="BM801" s="227" t="s">
        <v>1059</v>
      </c>
    </row>
    <row r="802" s="14" customFormat="1">
      <c r="A802" s="14"/>
      <c r="B802" s="240"/>
      <c r="C802" s="241"/>
      <c r="D802" s="231" t="s">
        <v>152</v>
      </c>
      <c r="E802" s="242" t="s">
        <v>1</v>
      </c>
      <c r="F802" s="243" t="s">
        <v>149</v>
      </c>
      <c r="G802" s="241"/>
      <c r="H802" s="244">
        <v>4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0" t="s">
        <v>152</v>
      </c>
      <c r="AU802" s="250" t="s">
        <v>150</v>
      </c>
      <c r="AV802" s="14" t="s">
        <v>150</v>
      </c>
      <c r="AW802" s="14" t="s">
        <v>30</v>
      </c>
      <c r="AX802" s="14" t="s">
        <v>81</v>
      </c>
      <c r="AY802" s="250" t="s">
        <v>141</v>
      </c>
    </row>
    <row r="803" s="2" customFormat="1" ht="21.75" customHeight="1">
      <c r="A803" s="38"/>
      <c r="B803" s="39"/>
      <c r="C803" s="215" t="s">
        <v>1060</v>
      </c>
      <c r="D803" s="215" t="s">
        <v>145</v>
      </c>
      <c r="E803" s="216" t="s">
        <v>1061</v>
      </c>
      <c r="F803" s="217" t="s">
        <v>1062</v>
      </c>
      <c r="G803" s="218" t="s">
        <v>421</v>
      </c>
      <c r="H803" s="219">
        <v>0.0050000000000000001</v>
      </c>
      <c r="I803" s="220"/>
      <c r="J803" s="221">
        <f>ROUND(I803*H803,2)</f>
        <v>0</v>
      </c>
      <c r="K803" s="222"/>
      <c r="L803" s="44"/>
      <c r="M803" s="223" t="s">
        <v>1</v>
      </c>
      <c r="N803" s="224" t="s">
        <v>39</v>
      </c>
      <c r="O803" s="91"/>
      <c r="P803" s="225">
        <f>O803*H803</f>
        <v>0</v>
      </c>
      <c r="Q803" s="225">
        <v>0</v>
      </c>
      <c r="R803" s="225">
        <f>Q803*H803</f>
        <v>0</v>
      </c>
      <c r="S803" s="225">
        <v>0</v>
      </c>
      <c r="T803" s="226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27" t="s">
        <v>457</v>
      </c>
      <c r="AT803" s="227" t="s">
        <v>145</v>
      </c>
      <c r="AU803" s="227" t="s">
        <v>150</v>
      </c>
      <c r="AY803" s="17" t="s">
        <v>141</v>
      </c>
      <c r="BE803" s="228">
        <f>IF(N803="základní",J803,0)</f>
        <v>0</v>
      </c>
      <c r="BF803" s="228">
        <f>IF(N803="snížená",J803,0)</f>
        <v>0</v>
      </c>
      <c r="BG803" s="228">
        <f>IF(N803="zákl. přenesená",J803,0)</f>
        <v>0</v>
      </c>
      <c r="BH803" s="228">
        <f>IF(N803="sníž. přenesená",J803,0)</f>
        <v>0</v>
      </c>
      <c r="BI803" s="228">
        <f>IF(N803="nulová",J803,0)</f>
        <v>0</v>
      </c>
      <c r="BJ803" s="17" t="s">
        <v>150</v>
      </c>
      <c r="BK803" s="228">
        <f>ROUND(I803*H803,2)</f>
        <v>0</v>
      </c>
      <c r="BL803" s="17" t="s">
        <v>457</v>
      </c>
      <c r="BM803" s="227" t="s">
        <v>1063</v>
      </c>
    </row>
    <row r="804" s="2" customFormat="1" ht="24.15" customHeight="1">
      <c r="A804" s="38"/>
      <c r="B804" s="39"/>
      <c r="C804" s="215" t="s">
        <v>1064</v>
      </c>
      <c r="D804" s="215" t="s">
        <v>145</v>
      </c>
      <c r="E804" s="216" t="s">
        <v>1065</v>
      </c>
      <c r="F804" s="217" t="s">
        <v>1066</v>
      </c>
      <c r="G804" s="218" t="s">
        <v>421</v>
      </c>
      <c r="H804" s="219">
        <v>0.0050000000000000001</v>
      </c>
      <c r="I804" s="220"/>
      <c r="J804" s="221">
        <f>ROUND(I804*H804,2)</f>
        <v>0</v>
      </c>
      <c r="K804" s="222"/>
      <c r="L804" s="44"/>
      <c r="M804" s="223" t="s">
        <v>1</v>
      </c>
      <c r="N804" s="224" t="s">
        <v>39</v>
      </c>
      <c r="O804" s="91"/>
      <c r="P804" s="225">
        <f>O804*H804</f>
        <v>0</v>
      </c>
      <c r="Q804" s="225">
        <v>0</v>
      </c>
      <c r="R804" s="225">
        <f>Q804*H804</f>
        <v>0</v>
      </c>
      <c r="S804" s="225">
        <v>0</v>
      </c>
      <c r="T804" s="226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27" t="s">
        <v>457</v>
      </c>
      <c r="AT804" s="227" t="s">
        <v>145</v>
      </c>
      <c r="AU804" s="227" t="s">
        <v>150</v>
      </c>
      <c r="AY804" s="17" t="s">
        <v>141</v>
      </c>
      <c r="BE804" s="228">
        <f>IF(N804="základní",J804,0)</f>
        <v>0</v>
      </c>
      <c r="BF804" s="228">
        <f>IF(N804="snížená",J804,0)</f>
        <v>0</v>
      </c>
      <c r="BG804" s="228">
        <f>IF(N804="zákl. přenesená",J804,0)</f>
        <v>0</v>
      </c>
      <c r="BH804" s="228">
        <f>IF(N804="sníž. přenesená",J804,0)</f>
        <v>0</v>
      </c>
      <c r="BI804" s="228">
        <f>IF(N804="nulová",J804,0)</f>
        <v>0</v>
      </c>
      <c r="BJ804" s="17" t="s">
        <v>150</v>
      </c>
      <c r="BK804" s="228">
        <f>ROUND(I804*H804,2)</f>
        <v>0</v>
      </c>
      <c r="BL804" s="17" t="s">
        <v>457</v>
      </c>
      <c r="BM804" s="227" t="s">
        <v>1067</v>
      </c>
    </row>
    <row r="805" s="2" customFormat="1" ht="24.15" customHeight="1">
      <c r="A805" s="38"/>
      <c r="B805" s="39"/>
      <c r="C805" s="215" t="s">
        <v>1068</v>
      </c>
      <c r="D805" s="215" t="s">
        <v>145</v>
      </c>
      <c r="E805" s="216" t="s">
        <v>1069</v>
      </c>
      <c r="F805" s="217" t="s">
        <v>1070</v>
      </c>
      <c r="G805" s="218" t="s">
        <v>421</v>
      </c>
      <c r="H805" s="219">
        <v>0.0050000000000000001</v>
      </c>
      <c r="I805" s="220"/>
      <c r="J805" s="221">
        <f>ROUND(I805*H805,2)</f>
        <v>0</v>
      </c>
      <c r="K805" s="222"/>
      <c r="L805" s="44"/>
      <c r="M805" s="223" t="s">
        <v>1</v>
      </c>
      <c r="N805" s="224" t="s">
        <v>39</v>
      </c>
      <c r="O805" s="91"/>
      <c r="P805" s="225">
        <f>O805*H805</f>
        <v>0</v>
      </c>
      <c r="Q805" s="225">
        <v>0</v>
      </c>
      <c r="R805" s="225">
        <f>Q805*H805</f>
        <v>0</v>
      </c>
      <c r="S805" s="225">
        <v>0</v>
      </c>
      <c r="T805" s="226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27" t="s">
        <v>457</v>
      </c>
      <c r="AT805" s="227" t="s">
        <v>145</v>
      </c>
      <c r="AU805" s="227" t="s">
        <v>150</v>
      </c>
      <c r="AY805" s="17" t="s">
        <v>141</v>
      </c>
      <c r="BE805" s="228">
        <f>IF(N805="základní",J805,0)</f>
        <v>0</v>
      </c>
      <c r="BF805" s="228">
        <f>IF(N805="snížená",J805,0)</f>
        <v>0</v>
      </c>
      <c r="BG805" s="228">
        <f>IF(N805="zákl. přenesená",J805,0)</f>
        <v>0</v>
      </c>
      <c r="BH805" s="228">
        <f>IF(N805="sníž. přenesená",J805,0)</f>
        <v>0</v>
      </c>
      <c r="BI805" s="228">
        <f>IF(N805="nulová",J805,0)</f>
        <v>0</v>
      </c>
      <c r="BJ805" s="17" t="s">
        <v>150</v>
      </c>
      <c r="BK805" s="228">
        <f>ROUND(I805*H805,2)</f>
        <v>0</v>
      </c>
      <c r="BL805" s="17" t="s">
        <v>457</v>
      </c>
      <c r="BM805" s="227" t="s">
        <v>1071</v>
      </c>
    </row>
    <row r="806" s="12" customFormat="1" ht="22.8" customHeight="1">
      <c r="A806" s="12"/>
      <c r="B806" s="199"/>
      <c r="C806" s="200"/>
      <c r="D806" s="201" t="s">
        <v>72</v>
      </c>
      <c r="E806" s="213" t="s">
        <v>1072</v>
      </c>
      <c r="F806" s="213" t="s">
        <v>1073</v>
      </c>
      <c r="G806" s="200"/>
      <c r="H806" s="200"/>
      <c r="I806" s="203"/>
      <c r="J806" s="214">
        <f>BK806</f>
        <v>0</v>
      </c>
      <c r="K806" s="200"/>
      <c r="L806" s="205"/>
      <c r="M806" s="206"/>
      <c r="N806" s="207"/>
      <c r="O806" s="207"/>
      <c r="P806" s="208">
        <f>SUM(P807:P875)</f>
        <v>0</v>
      </c>
      <c r="Q806" s="207"/>
      <c r="R806" s="208">
        <f>SUM(R807:R875)</f>
        <v>0.024240000000000001</v>
      </c>
      <c r="S806" s="207"/>
      <c r="T806" s="209">
        <f>SUM(T807:T875)</f>
        <v>0.11227999999999999</v>
      </c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R806" s="210" t="s">
        <v>150</v>
      </c>
      <c r="AT806" s="211" t="s">
        <v>72</v>
      </c>
      <c r="AU806" s="211" t="s">
        <v>81</v>
      </c>
      <c r="AY806" s="210" t="s">
        <v>141</v>
      </c>
      <c r="BK806" s="212">
        <f>SUM(BK807:BK875)</f>
        <v>0</v>
      </c>
    </row>
    <row r="807" s="2" customFormat="1" ht="24.15" customHeight="1">
      <c r="A807" s="38"/>
      <c r="B807" s="39"/>
      <c r="C807" s="215" t="s">
        <v>1074</v>
      </c>
      <c r="D807" s="215" t="s">
        <v>145</v>
      </c>
      <c r="E807" s="216" t="s">
        <v>1075</v>
      </c>
      <c r="F807" s="217" t="s">
        <v>1076</v>
      </c>
      <c r="G807" s="218" t="s">
        <v>158</v>
      </c>
      <c r="H807" s="219">
        <v>4</v>
      </c>
      <c r="I807" s="220"/>
      <c r="J807" s="221">
        <f>ROUND(I807*H807,2)</f>
        <v>0</v>
      </c>
      <c r="K807" s="222"/>
      <c r="L807" s="44"/>
      <c r="M807" s="223" t="s">
        <v>1</v>
      </c>
      <c r="N807" s="224" t="s">
        <v>39</v>
      </c>
      <c r="O807" s="91"/>
      <c r="P807" s="225">
        <f>O807*H807</f>
        <v>0</v>
      </c>
      <c r="Q807" s="225">
        <v>0</v>
      </c>
      <c r="R807" s="225">
        <f>Q807*H807</f>
        <v>0</v>
      </c>
      <c r="S807" s="225">
        <v>0</v>
      </c>
      <c r="T807" s="226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227" t="s">
        <v>457</v>
      </c>
      <c r="AT807" s="227" t="s">
        <v>145</v>
      </c>
      <c r="AU807" s="227" t="s">
        <v>150</v>
      </c>
      <c r="AY807" s="17" t="s">
        <v>141</v>
      </c>
      <c r="BE807" s="228">
        <f>IF(N807="základní",J807,0)</f>
        <v>0</v>
      </c>
      <c r="BF807" s="228">
        <f>IF(N807="snížená",J807,0)</f>
        <v>0</v>
      </c>
      <c r="BG807" s="228">
        <f>IF(N807="zákl. přenesená",J807,0)</f>
        <v>0</v>
      </c>
      <c r="BH807" s="228">
        <f>IF(N807="sníž. přenesená",J807,0)</f>
        <v>0</v>
      </c>
      <c r="BI807" s="228">
        <f>IF(N807="nulová",J807,0)</f>
        <v>0</v>
      </c>
      <c r="BJ807" s="17" t="s">
        <v>150</v>
      </c>
      <c r="BK807" s="228">
        <f>ROUND(I807*H807,2)</f>
        <v>0</v>
      </c>
      <c r="BL807" s="17" t="s">
        <v>457</v>
      </c>
      <c r="BM807" s="227" t="s">
        <v>1077</v>
      </c>
    </row>
    <row r="808" s="14" customFormat="1">
      <c r="A808" s="14"/>
      <c r="B808" s="240"/>
      <c r="C808" s="241"/>
      <c r="D808" s="231" t="s">
        <v>152</v>
      </c>
      <c r="E808" s="242" t="s">
        <v>1</v>
      </c>
      <c r="F808" s="243" t="s">
        <v>149</v>
      </c>
      <c r="G808" s="241"/>
      <c r="H808" s="244">
        <v>4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152</v>
      </c>
      <c r="AU808" s="250" t="s">
        <v>150</v>
      </c>
      <c r="AV808" s="14" t="s">
        <v>150</v>
      </c>
      <c r="AW808" s="14" t="s">
        <v>30</v>
      </c>
      <c r="AX808" s="14" t="s">
        <v>81</v>
      </c>
      <c r="AY808" s="250" t="s">
        <v>141</v>
      </c>
    </row>
    <row r="809" s="2" customFormat="1" ht="24.15" customHeight="1">
      <c r="A809" s="38"/>
      <c r="B809" s="39"/>
      <c r="C809" s="215" t="s">
        <v>1078</v>
      </c>
      <c r="D809" s="215" t="s">
        <v>145</v>
      </c>
      <c r="E809" s="216" t="s">
        <v>1079</v>
      </c>
      <c r="F809" s="217" t="s">
        <v>1080</v>
      </c>
      <c r="G809" s="218" t="s">
        <v>158</v>
      </c>
      <c r="H809" s="219">
        <v>3</v>
      </c>
      <c r="I809" s="220"/>
      <c r="J809" s="221">
        <f>ROUND(I809*H809,2)</f>
        <v>0</v>
      </c>
      <c r="K809" s="222"/>
      <c r="L809" s="44"/>
      <c r="M809" s="223" t="s">
        <v>1</v>
      </c>
      <c r="N809" s="224" t="s">
        <v>39</v>
      </c>
      <c r="O809" s="91"/>
      <c r="P809" s="225">
        <f>O809*H809</f>
        <v>0</v>
      </c>
      <c r="Q809" s="225">
        <v>8.0000000000000007E-05</v>
      </c>
      <c r="R809" s="225">
        <f>Q809*H809</f>
        <v>0.00024000000000000003</v>
      </c>
      <c r="S809" s="225">
        <v>0.024930000000000001</v>
      </c>
      <c r="T809" s="226">
        <f>S809*H809</f>
        <v>0.074789999999999995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27" t="s">
        <v>457</v>
      </c>
      <c r="AT809" s="227" t="s">
        <v>145</v>
      </c>
      <c r="AU809" s="227" t="s">
        <v>150</v>
      </c>
      <c r="AY809" s="17" t="s">
        <v>141</v>
      </c>
      <c r="BE809" s="228">
        <f>IF(N809="základní",J809,0)</f>
        <v>0</v>
      </c>
      <c r="BF809" s="228">
        <f>IF(N809="snížená",J809,0)</f>
        <v>0</v>
      </c>
      <c r="BG809" s="228">
        <f>IF(N809="zákl. přenesená",J809,0)</f>
        <v>0</v>
      </c>
      <c r="BH809" s="228">
        <f>IF(N809="sníž. přenesená",J809,0)</f>
        <v>0</v>
      </c>
      <c r="BI809" s="228">
        <f>IF(N809="nulová",J809,0)</f>
        <v>0</v>
      </c>
      <c r="BJ809" s="17" t="s">
        <v>150</v>
      </c>
      <c r="BK809" s="228">
        <f>ROUND(I809*H809,2)</f>
        <v>0</v>
      </c>
      <c r="BL809" s="17" t="s">
        <v>457</v>
      </c>
      <c r="BM809" s="227" t="s">
        <v>1081</v>
      </c>
    </row>
    <row r="810" s="13" customFormat="1">
      <c r="A810" s="13"/>
      <c r="B810" s="229"/>
      <c r="C810" s="230"/>
      <c r="D810" s="231" t="s">
        <v>152</v>
      </c>
      <c r="E810" s="232" t="s">
        <v>1</v>
      </c>
      <c r="F810" s="233" t="s">
        <v>234</v>
      </c>
      <c r="G810" s="230"/>
      <c r="H810" s="232" t="s">
        <v>1</v>
      </c>
      <c r="I810" s="234"/>
      <c r="J810" s="230"/>
      <c r="K810" s="230"/>
      <c r="L810" s="235"/>
      <c r="M810" s="236"/>
      <c r="N810" s="237"/>
      <c r="O810" s="237"/>
      <c r="P810" s="237"/>
      <c r="Q810" s="237"/>
      <c r="R810" s="237"/>
      <c r="S810" s="237"/>
      <c r="T810" s="238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9" t="s">
        <v>152</v>
      </c>
      <c r="AU810" s="239" t="s">
        <v>150</v>
      </c>
      <c r="AV810" s="13" t="s">
        <v>81</v>
      </c>
      <c r="AW810" s="13" t="s">
        <v>30</v>
      </c>
      <c r="AX810" s="13" t="s">
        <v>73</v>
      </c>
      <c r="AY810" s="239" t="s">
        <v>141</v>
      </c>
    </row>
    <row r="811" s="14" customFormat="1">
      <c r="A811" s="14"/>
      <c r="B811" s="240"/>
      <c r="C811" s="241"/>
      <c r="D811" s="231" t="s">
        <v>152</v>
      </c>
      <c r="E811" s="242" t="s">
        <v>1</v>
      </c>
      <c r="F811" s="243" t="s">
        <v>81</v>
      </c>
      <c r="G811" s="241"/>
      <c r="H811" s="244">
        <v>1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0" t="s">
        <v>152</v>
      </c>
      <c r="AU811" s="250" t="s">
        <v>150</v>
      </c>
      <c r="AV811" s="14" t="s">
        <v>150</v>
      </c>
      <c r="AW811" s="14" t="s">
        <v>30</v>
      </c>
      <c r="AX811" s="14" t="s">
        <v>73</v>
      </c>
      <c r="AY811" s="250" t="s">
        <v>141</v>
      </c>
    </row>
    <row r="812" s="13" customFormat="1">
      <c r="A812" s="13"/>
      <c r="B812" s="229"/>
      <c r="C812" s="230"/>
      <c r="D812" s="231" t="s">
        <v>152</v>
      </c>
      <c r="E812" s="232" t="s">
        <v>1</v>
      </c>
      <c r="F812" s="233" t="s">
        <v>204</v>
      </c>
      <c r="G812" s="230"/>
      <c r="H812" s="232" t="s">
        <v>1</v>
      </c>
      <c r="I812" s="234"/>
      <c r="J812" s="230"/>
      <c r="K812" s="230"/>
      <c r="L812" s="235"/>
      <c r="M812" s="236"/>
      <c r="N812" s="237"/>
      <c r="O812" s="237"/>
      <c r="P812" s="237"/>
      <c r="Q812" s="237"/>
      <c r="R812" s="237"/>
      <c r="S812" s="237"/>
      <c r="T812" s="238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9" t="s">
        <v>152</v>
      </c>
      <c r="AU812" s="239" t="s">
        <v>150</v>
      </c>
      <c r="AV812" s="13" t="s">
        <v>81</v>
      </c>
      <c r="AW812" s="13" t="s">
        <v>30</v>
      </c>
      <c r="AX812" s="13" t="s">
        <v>73</v>
      </c>
      <c r="AY812" s="239" t="s">
        <v>141</v>
      </c>
    </row>
    <row r="813" s="14" customFormat="1">
      <c r="A813" s="14"/>
      <c r="B813" s="240"/>
      <c r="C813" s="241"/>
      <c r="D813" s="231" t="s">
        <v>152</v>
      </c>
      <c r="E813" s="242" t="s">
        <v>1</v>
      </c>
      <c r="F813" s="243" t="s">
        <v>81</v>
      </c>
      <c r="G813" s="241"/>
      <c r="H813" s="244">
        <v>1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0" t="s">
        <v>152</v>
      </c>
      <c r="AU813" s="250" t="s">
        <v>150</v>
      </c>
      <c r="AV813" s="14" t="s">
        <v>150</v>
      </c>
      <c r="AW813" s="14" t="s">
        <v>30</v>
      </c>
      <c r="AX813" s="14" t="s">
        <v>73</v>
      </c>
      <c r="AY813" s="250" t="s">
        <v>141</v>
      </c>
    </row>
    <row r="814" s="13" customFormat="1">
      <c r="A814" s="13"/>
      <c r="B814" s="229"/>
      <c r="C814" s="230"/>
      <c r="D814" s="231" t="s">
        <v>152</v>
      </c>
      <c r="E814" s="232" t="s">
        <v>1</v>
      </c>
      <c r="F814" s="233" t="s">
        <v>1082</v>
      </c>
      <c r="G814" s="230"/>
      <c r="H814" s="232" t="s">
        <v>1</v>
      </c>
      <c r="I814" s="234"/>
      <c r="J814" s="230"/>
      <c r="K814" s="230"/>
      <c r="L814" s="235"/>
      <c r="M814" s="236"/>
      <c r="N814" s="237"/>
      <c r="O814" s="237"/>
      <c r="P814" s="237"/>
      <c r="Q814" s="237"/>
      <c r="R814" s="237"/>
      <c r="S814" s="237"/>
      <c r="T814" s="23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9" t="s">
        <v>152</v>
      </c>
      <c r="AU814" s="239" t="s">
        <v>150</v>
      </c>
      <c r="AV814" s="13" t="s">
        <v>81</v>
      </c>
      <c r="AW814" s="13" t="s">
        <v>30</v>
      </c>
      <c r="AX814" s="13" t="s">
        <v>73</v>
      </c>
      <c r="AY814" s="239" t="s">
        <v>141</v>
      </c>
    </row>
    <row r="815" s="14" customFormat="1">
      <c r="A815" s="14"/>
      <c r="B815" s="240"/>
      <c r="C815" s="241"/>
      <c r="D815" s="231" t="s">
        <v>152</v>
      </c>
      <c r="E815" s="242" t="s">
        <v>1</v>
      </c>
      <c r="F815" s="243" t="s">
        <v>81</v>
      </c>
      <c r="G815" s="241"/>
      <c r="H815" s="244">
        <v>1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0" t="s">
        <v>152</v>
      </c>
      <c r="AU815" s="250" t="s">
        <v>150</v>
      </c>
      <c r="AV815" s="14" t="s">
        <v>150</v>
      </c>
      <c r="AW815" s="14" t="s">
        <v>30</v>
      </c>
      <c r="AX815" s="14" t="s">
        <v>73</v>
      </c>
      <c r="AY815" s="250" t="s">
        <v>141</v>
      </c>
    </row>
    <row r="816" s="15" customFormat="1">
      <c r="A816" s="15"/>
      <c r="B816" s="251"/>
      <c r="C816" s="252"/>
      <c r="D816" s="231" t="s">
        <v>152</v>
      </c>
      <c r="E816" s="253" t="s">
        <v>1</v>
      </c>
      <c r="F816" s="254" t="s">
        <v>170</v>
      </c>
      <c r="G816" s="252"/>
      <c r="H816" s="255">
        <v>3</v>
      </c>
      <c r="I816" s="256"/>
      <c r="J816" s="252"/>
      <c r="K816" s="252"/>
      <c r="L816" s="257"/>
      <c r="M816" s="258"/>
      <c r="N816" s="259"/>
      <c r="O816" s="259"/>
      <c r="P816" s="259"/>
      <c r="Q816" s="259"/>
      <c r="R816" s="259"/>
      <c r="S816" s="259"/>
      <c r="T816" s="260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61" t="s">
        <v>152</v>
      </c>
      <c r="AU816" s="261" t="s">
        <v>150</v>
      </c>
      <c r="AV816" s="15" t="s">
        <v>149</v>
      </c>
      <c r="AW816" s="15" t="s">
        <v>30</v>
      </c>
      <c r="AX816" s="15" t="s">
        <v>81</v>
      </c>
      <c r="AY816" s="261" t="s">
        <v>141</v>
      </c>
    </row>
    <row r="817" s="2" customFormat="1" ht="24.15" customHeight="1">
      <c r="A817" s="38"/>
      <c r="B817" s="39"/>
      <c r="C817" s="215" t="s">
        <v>1083</v>
      </c>
      <c r="D817" s="215" t="s">
        <v>145</v>
      </c>
      <c r="E817" s="216" t="s">
        <v>1084</v>
      </c>
      <c r="F817" s="217" t="s">
        <v>1085</v>
      </c>
      <c r="G817" s="218" t="s">
        <v>158</v>
      </c>
      <c r="H817" s="219">
        <v>1</v>
      </c>
      <c r="I817" s="220"/>
      <c r="J817" s="221">
        <f>ROUND(I817*H817,2)</f>
        <v>0</v>
      </c>
      <c r="K817" s="222"/>
      <c r="L817" s="44"/>
      <c r="M817" s="223" t="s">
        <v>1</v>
      </c>
      <c r="N817" s="224" t="s">
        <v>39</v>
      </c>
      <c r="O817" s="91"/>
      <c r="P817" s="225">
        <f>O817*H817</f>
        <v>0</v>
      </c>
      <c r="Q817" s="225">
        <v>0.00010000000000000001</v>
      </c>
      <c r="R817" s="225">
        <f>Q817*H817</f>
        <v>0.00010000000000000001</v>
      </c>
      <c r="S817" s="225">
        <v>0.037490000000000002</v>
      </c>
      <c r="T817" s="226">
        <f>S817*H817</f>
        <v>0.037490000000000002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27" t="s">
        <v>457</v>
      </c>
      <c r="AT817" s="227" t="s">
        <v>145</v>
      </c>
      <c r="AU817" s="227" t="s">
        <v>150</v>
      </c>
      <c r="AY817" s="17" t="s">
        <v>141</v>
      </c>
      <c r="BE817" s="228">
        <f>IF(N817="základní",J817,0)</f>
        <v>0</v>
      </c>
      <c r="BF817" s="228">
        <f>IF(N817="snížená",J817,0)</f>
        <v>0</v>
      </c>
      <c r="BG817" s="228">
        <f>IF(N817="zákl. přenesená",J817,0)</f>
        <v>0</v>
      </c>
      <c r="BH817" s="228">
        <f>IF(N817="sníž. přenesená",J817,0)</f>
        <v>0</v>
      </c>
      <c r="BI817" s="228">
        <f>IF(N817="nulová",J817,0)</f>
        <v>0</v>
      </c>
      <c r="BJ817" s="17" t="s">
        <v>150</v>
      </c>
      <c r="BK817" s="228">
        <f>ROUND(I817*H817,2)</f>
        <v>0</v>
      </c>
      <c r="BL817" s="17" t="s">
        <v>457</v>
      </c>
      <c r="BM817" s="227" t="s">
        <v>1086</v>
      </c>
    </row>
    <row r="818" s="13" customFormat="1">
      <c r="A818" s="13"/>
      <c r="B818" s="229"/>
      <c r="C818" s="230"/>
      <c r="D818" s="231" t="s">
        <v>152</v>
      </c>
      <c r="E818" s="232" t="s">
        <v>1</v>
      </c>
      <c r="F818" s="233" t="s">
        <v>200</v>
      </c>
      <c r="G818" s="230"/>
      <c r="H818" s="232" t="s">
        <v>1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9" t="s">
        <v>152</v>
      </c>
      <c r="AU818" s="239" t="s">
        <v>150</v>
      </c>
      <c r="AV818" s="13" t="s">
        <v>81</v>
      </c>
      <c r="AW818" s="13" t="s">
        <v>30</v>
      </c>
      <c r="AX818" s="13" t="s">
        <v>73</v>
      </c>
      <c r="AY818" s="239" t="s">
        <v>141</v>
      </c>
    </row>
    <row r="819" s="14" customFormat="1">
      <c r="A819" s="14"/>
      <c r="B819" s="240"/>
      <c r="C819" s="241"/>
      <c r="D819" s="231" t="s">
        <v>152</v>
      </c>
      <c r="E819" s="242" t="s">
        <v>1</v>
      </c>
      <c r="F819" s="243" t="s">
        <v>81</v>
      </c>
      <c r="G819" s="241"/>
      <c r="H819" s="244">
        <v>1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152</v>
      </c>
      <c r="AU819" s="250" t="s">
        <v>150</v>
      </c>
      <c r="AV819" s="14" t="s">
        <v>150</v>
      </c>
      <c r="AW819" s="14" t="s">
        <v>30</v>
      </c>
      <c r="AX819" s="14" t="s">
        <v>81</v>
      </c>
      <c r="AY819" s="250" t="s">
        <v>141</v>
      </c>
    </row>
    <row r="820" s="2" customFormat="1" ht="24.15" customHeight="1">
      <c r="A820" s="38"/>
      <c r="B820" s="39"/>
      <c r="C820" s="215" t="s">
        <v>1087</v>
      </c>
      <c r="D820" s="215" t="s">
        <v>145</v>
      </c>
      <c r="E820" s="216" t="s">
        <v>1088</v>
      </c>
      <c r="F820" s="217" t="s">
        <v>1089</v>
      </c>
      <c r="G820" s="218" t="s">
        <v>158</v>
      </c>
      <c r="H820" s="219">
        <v>1</v>
      </c>
      <c r="I820" s="220"/>
      <c r="J820" s="221">
        <f>ROUND(I820*H820,2)</f>
        <v>0</v>
      </c>
      <c r="K820" s="222"/>
      <c r="L820" s="44"/>
      <c r="M820" s="223" t="s">
        <v>1</v>
      </c>
      <c r="N820" s="224" t="s">
        <v>39</v>
      </c>
      <c r="O820" s="91"/>
      <c r="P820" s="225">
        <f>O820*H820</f>
        <v>0</v>
      </c>
      <c r="Q820" s="225">
        <v>0</v>
      </c>
      <c r="R820" s="225">
        <f>Q820*H820</f>
        <v>0</v>
      </c>
      <c r="S820" s="225">
        <v>0</v>
      </c>
      <c r="T820" s="226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27" t="s">
        <v>457</v>
      </c>
      <c r="AT820" s="227" t="s">
        <v>145</v>
      </c>
      <c r="AU820" s="227" t="s">
        <v>150</v>
      </c>
      <c r="AY820" s="17" t="s">
        <v>141</v>
      </c>
      <c r="BE820" s="228">
        <f>IF(N820="základní",J820,0)</f>
        <v>0</v>
      </c>
      <c r="BF820" s="228">
        <f>IF(N820="snížená",J820,0)</f>
        <v>0</v>
      </c>
      <c r="BG820" s="228">
        <f>IF(N820="zákl. přenesená",J820,0)</f>
        <v>0</v>
      </c>
      <c r="BH820" s="228">
        <f>IF(N820="sníž. přenesená",J820,0)</f>
        <v>0</v>
      </c>
      <c r="BI820" s="228">
        <f>IF(N820="nulová",J820,0)</f>
        <v>0</v>
      </c>
      <c r="BJ820" s="17" t="s">
        <v>150</v>
      </c>
      <c r="BK820" s="228">
        <f>ROUND(I820*H820,2)</f>
        <v>0</v>
      </c>
      <c r="BL820" s="17" t="s">
        <v>457</v>
      </c>
      <c r="BM820" s="227" t="s">
        <v>1090</v>
      </c>
    </row>
    <row r="821" s="13" customFormat="1">
      <c r="A821" s="13"/>
      <c r="B821" s="229"/>
      <c r="C821" s="230"/>
      <c r="D821" s="231" t="s">
        <v>152</v>
      </c>
      <c r="E821" s="232" t="s">
        <v>1</v>
      </c>
      <c r="F821" s="233" t="s">
        <v>1091</v>
      </c>
      <c r="G821" s="230"/>
      <c r="H821" s="232" t="s">
        <v>1</v>
      </c>
      <c r="I821" s="234"/>
      <c r="J821" s="230"/>
      <c r="K821" s="230"/>
      <c r="L821" s="235"/>
      <c r="M821" s="236"/>
      <c r="N821" s="237"/>
      <c r="O821" s="237"/>
      <c r="P821" s="237"/>
      <c r="Q821" s="237"/>
      <c r="R821" s="237"/>
      <c r="S821" s="237"/>
      <c r="T821" s="23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9" t="s">
        <v>152</v>
      </c>
      <c r="AU821" s="239" t="s">
        <v>150</v>
      </c>
      <c r="AV821" s="13" t="s">
        <v>81</v>
      </c>
      <c r="AW821" s="13" t="s">
        <v>30</v>
      </c>
      <c r="AX821" s="13" t="s">
        <v>73</v>
      </c>
      <c r="AY821" s="239" t="s">
        <v>141</v>
      </c>
    </row>
    <row r="822" s="14" customFormat="1">
      <c r="A822" s="14"/>
      <c r="B822" s="240"/>
      <c r="C822" s="241"/>
      <c r="D822" s="231" t="s">
        <v>152</v>
      </c>
      <c r="E822" s="242" t="s">
        <v>1</v>
      </c>
      <c r="F822" s="243" t="s">
        <v>81</v>
      </c>
      <c r="G822" s="241"/>
      <c r="H822" s="244">
        <v>1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0" t="s">
        <v>152</v>
      </c>
      <c r="AU822" s="250" t="s">
        <v>150</v>
      </c>
      <c r="AV822" s="14" t="s">
        <v>150</v>
      </c>
      <c r="AW822" s="14" t="s">
        <v>30</v>
      </c>
      <c r="AX822" s="14" t="s">
        <v>81</v>
      </c>
      <c r="AY822" s="250" t="s">
        <v>141</v>
      </c>
    </row>
    <row r="823" s="2" customFormat="1" ht="24.15" customHeight="1">
      <c r="A823" s="38"/>
      <c r="B823" s="39"/>
      <c r="C823" s="262" t="s">
        <v>1092</v>
      </c>
      <c r="D823" s="262" t="s">
        <v>465</v>
      </c>
      <c r="E823" s="263" t="s">
        <v>1093</v>
      </c>
      <c r="F823" s="264" t="s">
        <v>1094</v>
      </c>
      <c r="G823" s="265" t="s">
        <v>158</v>
      </c>
      <c r="H823" s="266">
        <v>1</v>
      </c>
      <c r="I823" s="267"/>
      <c r="J823" s="268">
        <f>ROUND(I823*H823,2)</f>
        <v>0</v>
      </c>
      <c r="K823" s="269"/>
      <c r="L823" s="270"/>
      <c r="M823" s="271" t="s">
        <v>1</v>
      </c>
      <c r="N823" s="272" t="s">
        <v>39</v>
      </c>
      <c r="O823" s="91"/>
      <c r="P823" s="225">
        <f>O823*H823</f>
        <v>0</v>
      </c>
      <c r="Q823" s="225">
        <v>0.023</v>
      </c>
      <c r="R823" s="225">
        <f>Q823*H823</f>
        <v>0.023</v>
      </c>
      <c r="S823" s="225">
        <v>0</v>
      </c>
      <c r="T823" s="226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27" t="s">
        <v>468</v>
      </c>
      <c r="AT823" s="227" t="s">
        <v>465</v>
      </c>
      <c r="AU823" s="227" t="s">
        <v>150</v>
      </c>
      <c r="AY823" s="17" t="s">
        <v>141</v>
      </c>
      <c r="BE823" s="228">
        <f>IF(N823="základní",J823,0)</f>
        <v>0</v>
      </c>
      <c r="BF823" s="228">
        <f>IF(N823="snížená",J823,0)</f>
        <v>0</v>
      </c>
      <c r="BG823" s="228">
        <f>IF(N823="zákl. přenesená",J823,0)</f>
        <v>0</v>
      </c>
      <c r="BH823" s="228">
        <f>IF(N823="sníž. přenesená",J823,0)</f>
        <v>0</v>
      </c>
      <c r="BI823" s="228">
        <f>IF(N823="nulová",J823,0)</f>
        <v>0</v>
      </c>
      <c r="BJ823" s="17" t="s">
        <v>150</v>
      </c>
      <c r="BK823" s="228">
        <f>ROUND(I823*H823,2)</f>
        <v>0</v>
      </c>
      <c r="BL823" s="17" t="s">
        <v>457</v>
      </c>
      <c r="BM823" s="227" t="s">
        <v>1095</v>
      </c>
    </row>
    <row r="824" s="13" customFormat="1">
      <c r="A824" s="13"/>
      <c r="B824" s="229"/>
      <c r="C824" s="230"/>
      <c r="D824" s="231" t="s">
        <v>152</v>
      </c>
      <c r="E824" s="232" t="s">
        <v>1</v>
      </c>
      <c r="F824" s="233" t="s">
        <v>200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152</v>
      </c>
      <c r="AU824" s="239" t="s">
        <v>150</v>
      </c>
      <c r="AV824" s="13" t="s">
        <v>81</v>
      </c>
      <c r="AW824" s="13" t="s">
        <v>30</v>
      </c>
      <c r="AX824" s="13" t="s">
        <v>73</v>
      </c>
      <c r="AY824" s="239" t="s">
        <v>141</v>
      </c>
    </row>
    <row r="825" s="14" customFormat="1">
      <c r="A825" s="14"/>
      <c r="B825" s="240"/>
      <c r="C825" s="241"/>
      <c r="D825" s="231" t="s">
        <v>152</v>
      </c>
      <c r="E825" s="242" t="s">
        <v>1</v>
      </c>
      <c r="F825" s="243" t="s">
        <v>81</v>
      </c>
      <c r="G825" s="241"/>
      <c r="H825" s="244">
        <v>1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152</v>
      </c>
      <c r="AU825" s="250" t="s">
        <v>150</v>
      </c>
      <c r="AV825" s="14" t="s">
        <v>150</v>
      </c>
      <c r="AW825" s="14" t="s">
        <v>30</v>
      </c>
      <c r="AX825" s="14" t="s">
        <v>81</v>
      </c>
      <c r="AY825" s="250" t="s">
        <v>141</v>
      </c>
    </row>
    <row r="826" s="2" customFormat="1" ht="24.15" customHeight="1">
      <c r="A826" s="38"/>
      <c r="B826" s="39"/>
      <c r="C826" s="262" t="s">
        <v>1096</v>
      </c>
      <c r="D826" s="262" t="s">
        <v>465</v>
      </c>
      <c r="E826" s="263" t="s">
        <v>1097</v>
      </c>
      <c r="F826" s="264" t="s">
        <v>1098</v>
      </c>
      <c r="G826" s="265" t="s">
        <v>158</v>
      </c>
      <c r="H826" s="266">
        <v>1</v>
      </c>
      <c r="I826" s="267"/>
      <c r="J826" s="268">
        <f>ROUND(I826*H826,2)</f>
        <v>0</v>
      </c>
      <c r="K826" s="269"/>
      <c r="L826" s="270"/>
      <c r="M826" s="271" t="s">
        <v>1</v>
      </c>
      <c r="N826" s="272" t="s">
        <v>39</v>
      </c>
      <c r="O826" s="91"/>
      <c r="P826" s="225">
        <f>O826*H826</f>
        <v>0</v>
      </c>
      <c r="Q826" s="225">
        <v>0.00050000000000000001</v>
      </c>
      <c r="R826" s="225">
        <f>Q826*H826</f>
        <v>0.00050000000000000001</v>
      </c>
      <c r="S826" s="225">
        <v>0</v>
      </c>
      <c r="T826" s="226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27" t="s">
        <v>468</v>
      </c>
      <c r="AT826" s="227" t="s">
        <v>465</v>
      </c>
      <c r="AU826" s="227" t="s">
        <v>150</v>
      </c>
      <c r="AY826" s="17" t="s">
        <v>141</v>
      </c>
      <c r="BE826" s="228">
        <f>IF(N826="základní",J826,0)</f>
        <v>0</v>
      </c>
      <c r="BF826" s="228">
        <f>IF(N826="snížená",J826,0)</f>
        <v>0</v>
      </c>
      <c r="BG826" s="228">
        <f>IF(N826="zákl. přenesená",J826,0)</f>
        <v>0</v>
      </c>
      <c r="BH826" s="228">
        <f>IF(N826="sníž. přenesená",J826,0)</f>
        <v>0</v>
      </c>
      <c r="BI826" s="228">
        <f>IF(N826="nulová",J826,0)</f>
        <v>0</v>
      </c>
      <c r="BJ826" s="17" t="s">
        <v>150</v>
      </c>
      <c r="BK826" s="228">
        <f>ROUND(I826*H826,2)</f>
        <v>0</v>
      </c>
      <c r="BL826" s="17" t="s">
        <v>457</v>
      </c>
      <c r="BM826" s="227" t="s">
        <v>1099</v>
      </c>
    </row>
    <row r="827" s="13" customFormat="1">
      <c r="A827" s="13"/>
      <c r="B827" s="229"/>
      <c r="C827" s="230"/>
      <c r="D827" s="231" t="s">
        <v>152</v>
      </c>
      <c r="E827" s="232" t="s">
        <v>1</v>
      </c>
      <c r="F827" s="233" t="s">
        <v>1100</v>
      </c>
      <c r="G827" s="230"/>
      <c r="H827" s="232" t="s">
        <v>1</v>
      </c>
      <c r="I827" s="234"/>
      <c r="J827" s="230"/>
      <c r="K827" s="230"/>
      <c r="L827" s="235"/>
      <c r="M827" s="236"/>
      <c r="N827" s="237"/>
      <c r="O827" s="237"/>
      <c r="P827" s="237"/>
      <c r="Q827" s="237"/>
      <c r="R827" s="237"/>
      <c r="S827" s="237"/>
      <c r="T827" s="238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9" t="s">
        <v>152</v>
      </c>
      <c r="AU827" s="239" t="s">
        <v>150</v>
      </c>
      <c r="AV827" s="13" t="s">
        <v>81</v>
      </c>
      <c r="AW827" s="13" t="s">
        <v>30</v>
      </c>
      <c r="AX827" s="13" t="s">
        <v>73</v>
      </c>
      <c r="AY827" s="239" t="s">
        <v>141</v>
      </c>
    </row>
    <row r="828" s="14" customFormat="1">
      <c r="A828" s="14"/>
      <c r="B828" s="240"/>
      <c r="C828" s="241"/>
      <c r="D828" s="231" t="s">
        <v>152</v>
      </c>
      <c r="E828" s="242" t="s">
        <v>1</v>
      </c>
      <c r="F828" s="243" t="s">
        <v>81</v>
      </c>
      <c r="G828" s="241"/>
      <c r="H828" s="244">
        <v>1</v>
      </c>
      <c r="I828" s="245"/>
      <c r="J828" s="241"/>
      <c r="K828" s="241"/>
      <c r="L828" s="246"/>
      <c r="M828" s="247"/>
      <c r="N828" s="248"/>
      <c r="O828" s="248"/>
      <c r="P828" s="248"/>
      <c r="Q828" s="248"/>
      <c r="R828" s="248"/>
      <c r="S828" s="248"/>
      <c r="T828" s="24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0" t="s">
        <v>152</v>
      </c>
      <c r="AU828" s="250" t="s">
        <v>150</v>
      </c>
      <c r="AV828" s="14" t="s">
        <v>150</v>
      </c>
      <c r="AW828" s="14" t="s">
        <v>30</v>
      </c>
      <c r="AX828" s="14" t="s">
        <v>81</v>
      </c>
      <c r="AY828" s="250" t="s">
        <v>141</v>
      </c>
    </row>
    <row r="829" s="2" customFormat="1" ht="21.75" customHeight="1">
      <c r="A829" s="38"/>
      <c r="B829" s="39"/>
      <c r="C829" s="215" t="s">
        <v>1101</v>
      </c>
      <c r="D829" s="215" t="s">
        <v>145</v>
      </c>
      <c r="E829" s="216" t="s">
        <v>1102</v>
      </c>
      <c r="F829" s="217" t="s">
        <v>1103</v>
      </c>
      <c r="G829" s="218" t="s">
        <v>148</v>
      </c>
      <c r="H829" s="219">
        <v>5.1399999999999997</v>
      </c>
      <c r="I829" s="220"/>
      <c r="J829" s="221">
        <f>ROUND(I829*H829,2)</f>
        <v>0</v>
      </c>
      <c r="K829" s="222"/>
      <c r="L829" s="44"/>
      <c r="M829" s="223" t="s">
        <v>1</v>
      </c>
      <c r="N829" s="224" t="s">
        <v>39</v>
      </c>
      <c r="O829" s="91"/>
      <c r="P829" s="225">
        <f>O829*H829</f>
        <v>0</v>
      </c>
      <c r="Q829" s="225">
        <v>0</v>
      </c>
      <c r="R829" s="225">
        <f>Q829*H829</f>
        <v>0</v>
      </c>
      <c r="S829" s="225">
        <v>0</v>
      </c>
      <c r="T829" s="226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27" t="s">
        <v>457</v>
      </c>
      <c r="AT829" s="227" t="s">
        <v>145</v>
      </c>
      <c r="AU829" s="227" t="s">
        <v>150</v>
      </c>
      <c r="AY829" s="17" t="s">
        <v>141</v>
      </c>
      <c r="BE829" s="228">
        <f>IF(N829="základní",J829,0)</f>
        <v>0</v>
      </c>
      <c r="BF829" s="228">
        <f>IF(N829="snížená",J829,0)</f>
        <v>0</v>
      </c>
      <c r="BG829" s="228">
        <f>IF(N829="zákl. přenesená",J829,0)</f>
        <v>0</v>
      </c>
      <c r="BH829" s="228">
        <f>IF(N829="sníž. přenesená",J829,0)</f>
        <v>0</v>
      </c>
      <c r="BI829" s="228">
        <f>IF(N829="nulová",J829,0)</f>
        <v>0</v>
      </c>
      <c r="BJ829" s="17" t="s">
        <v>150</v>
      </c>
      <c r="BK829" s="228">
        <f>ROUND(I829*H829,2)</f>
        <v>0</v>
      </c>
      <c r="BL829" s="17" t="s">
        <v>457</v>
      </c>
      <c r="BM829" s="227" t="s">
        <v>1104</v>
      </c>
    </row>
    <row r="830" s="13" customFormat="1">
      <c r="A830" s="13"/>
      <c r="B830" s="229"/>
      <c r="C830" s="230"/>
      <c r="D830" s="231" t="s">
        <v>152</v>
      </c>
      <c r="E830" s="232" t="s">
        <v>1</v>
      </c>
      <c r="F830" s="233" t="s">
        <v>234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152</v>
      </c>
      <c r="AU830" s="239" t="s">
        <v>150</v>
      </c>
      <c r="AV830" s="13" t="s">
        <v>81</v>
      </c>
      <c r="AW830" s="13" t="s">
        <v>30</v>
      </c>
      <c r="AX830" s="13" t="s">
        <v>73</v>
      </c>
      <c r="AY830" s="239" t="s">
        <v>141</v>
      </c>
    </row>
    <row r="831" s="14" customFormat="1">
      <c r="A831" s="14"/>
      <c r="B831" s="240"/>
      <c r="C831" s="241"/>
      <c r="D831" s="231" t="s">
        <v>152</v>
      </c>
      <c r="E831" s="242" t="s">
        <v>1</v>
      </c>
      <c r="F831" s="243" t="s">
        <v>1105</v>
      </c>
      <c r="G831" s="241"/>
      <c r="H831" s="244">
        <v>0.40000000000000002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0" t="s">
        <v>152</v>
      </c>
      <c r="AU831" s="250" t="s">
        <v>150</v>
      </c>
      <c r="AV831" s="14" t="s">
        <v>150</v>
      </c>
      <c r="AW831" s="14" t="s">
        <v>30</v>
      </c>
      <c r="AX831" s="14" t="s">
        <v>73</v>
      </c>
      <c r="AY831" s="250" t="s">
        <v>141</v>
      </c>
    </row>
    <row r="832" s="13" customFormat="1">
      <c r="A832" s="13"/>
      <c r="B832" s="229"/>
      <c r="C832" s="230"/>
      <c r="D832" s="231" t="s">
        <v>152</v>
      </c>
      <c r="E832" s="232" t="s">
        <v>1</v>
      </c>
      <c r="F832" s="233" t="s">
        <v>1106</v>
      </c>
      <c r="G832" s="230"/>
      <c r="H832" s="232" t="s">
        <v>1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9" t="s">
        <v>152</v>
      </c>
      <c r="AU832" s="239" t="s">
        <v>150</v>
      </c>
      <c r="AV832" s="13" t="s">
        <v>81</v>
      </c>
      <c r="AW832" s="13" t="s">
        <v>30</v>
      </c>
      <c r="AX832" s="13" t="s">
        <v>73</v>
      </c>
      <c r="AY832" s="239" t="s">
        <v>141</v>
      </c>
    </row>
    <row r="833" s="14" customFormat="1">
      <c r="A833" s="14"/>
      <c r="B833" s="240"/>
      <c r="C833" s="241"/>
      <c r="D833" s="231" t="s">
        <v>152</v>
      </c>
      <c r="E833" s="242" t="s">
        <v>1</v>
      </c>
      <c r="F833" s="243" t="s">
        <v>1107</v>
      </c>
      <c r="G833" s="241"/>
      <c r="H833" s="244">
        <v>1.44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152</v>
      </c>
      <c r="AU833" s="250" t="s">
        <v>150</v>
      </c>
      <c r="AV833" s="14" t="s">
        <v>150</v>
      </c>
      <c r="AW833" s="14" t="s">
        <v>30</v>
      </c>
      <c r="AX833" s="14" t="s">
        <v>73</v>
      </c>
      <c r="AY833" s="250" t="s">
        <v>141</v>
      </c>
    </row>
    <row r="834" s="13" customFormat="1">
      <c r="A834" s="13"/>
      <c r="B834" s="229"/>
      <c r="C834" s="230"/>
      <c r="D834" s="231" t="s">
        <v>152</v>
      </c>
      <c r="E834" s="232" t="s">
        <v>1</v>
      </c>
      <c r="F834" s="233" t="s">
        <v>1082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152</v>
      </c>
      <c r="AU834" s="239" t="s">
        <v>150</v>
      </c>
      <c r="AV834" s="13" t="s">
        <v>81</v>
      </c>
      <c r="AW834" s="13" t="s">
        <v>30</v>
      </c>
      <c r="AX834" s="13" t="s">
        <v>73</v>
      </c>
      <c r="AY834" s="239" t="s">
        <v>141</v>
      </c>
    </row>
    <row r="835" s="14" customFormat="1">
      <c r="A835" s="14"/>
      <c r="B835" s="240"/>
      <c r="C835" s="241"/>
      <c r="D835" s="231" t="s">
        <v>152</v>
      </c>
      <c r="E835" s="242" t="s">
        <v>1</v>
      </c>
      <c r="F835" s="243" t="s">
        <v>1108</v>
      </c>
      <c r="G835" s="241"/>
      <c r="H835" s="244">
        <v>1.6799999999999999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152</v>
      </c>
      <c r="AU835" s="250" t="s">
        <v>150</v>
      </c>
      <c r="AV835" s="14" t="s">
        <v>150</v>
      </c>
      <c r="AW835" s="14" t="s">
        <v>30</v>
      </c>
      <c r="AX835" s="14" t="s">
        <v>73</v>
      </c>
      <c r="AY835" s="250" t="s">
        <v>141</v>
      </c>
    </row>
    <row r="836" s="13" customFormat="1">
      <c r="A836" s="13"/>
      <c r="B836" s="229"/>
      <c r="C836" s="230"/>
      <c r="D836" s="231" t="s">
        <v>152</v>
      </c>
      <c r="E836" s="232" t="s">
        <v>1</v>
      </c>
      <c r="F836" s="233" t="s">
        <v>200</v>
      </c>
      <c r="G836" s="230"/>
      <c r="H836" s="232" t="s">
        <v>1</v>
      </c>
      <c r="I836" s="234"/>
      <c r="J836" s="230"/>
      <c r="K836" s="230"/>
      <c r="L836" s="235"/>
      <c r="M836" s="236"/>
      <c r="N836" s="237"/>
      <c r="O836" s="237"/>
      <c r="P836" s="237"/>
      <c r="Q836" s="237"/>
      <c r="R836" s="237"/>
      <c r="S836" s="237"/>
      <c r="T836" s="23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9" t="s">
        <v>152</v>
      </c>
      <c r="AU836" s="239" t="s">
        <v>150</v>
      </c>
      <c r="AV836" s="13" t="s">
        <v>81</v>
      </c>
      <c r="AW836" s="13" t="s">
        <v>30</v>
      </c>
      <c r="AX836" s="13" t="s">
        <v>73</v>
      </c>
      <c r="AY836" s="239" t="s">
        <v>141</v>
      </c>
    </row>
    <row r="837" s="14" customFormat="1">
      <c r="A837" s="14"/>
      <c r="B837" s="240"/>
      <c r="C837" s="241"/>
      <c r="D837" s="231" t="s">
        <v>152</v>
      </c>
      <c r="E837" s="242" t="s">
        <v>1</v>
      </c>
      <c r="F837" s="243" t="s">
        <v>1109</v>
      </c>
      <c r="G837" s="241"/>
      <c r="H837" s="244">
        <v>1.6200000000000001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152</v>
      </c>
      <c r="AU837" s="250" t="s">
        <v>150</v>
      </c>
      <c r="AV837" s="14" t="s">
        <v>150</v>
      </c>
      <c r="AW837" s="14" t="s">
        <v>30</v>
      </c>
      <c r="AX837" s="14" t="s">
        <v>73</v>
      </c>
      <c r="AY837" s="250" t="s">
        <v>141</v>
      </c>
    </row>
    <row r="838" s="15" customFormat="1">
      <c r="A838" s="15"/>
      <c r="B838" s="251"/>
      <c r="C838" s="252"/>
      <c r="D838" s="231" t="s">
        <v>152</v>
      </c>
      <c r="E838" s="253" t="s">
        <v>1</v>
      </c>
      <c r="F838" s="254" t="s">
        <v>170</v>
      </c>
      <c r="G838" s="252"/>
      <c r="H838" s="255">
        <v>5.1399999999999997</v>
      </c>
      <c r="I838" s="256"/>
      <c r="J838" s="252"/>
      <c r="K838" s="252"/>
      <c r="L838" s="257"/>
      <c r="M838" s="258"/>
      <c r="N838" s="259"/>
      <c r="O838" s="259"/>
      <c r="P838" s="259"/>
      <c r="Q838" s="259"/>
      <c r="R838" s="259"/>
      <c r="S838" s="259"/>
      <c r="T838" s="260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61" t="s">
        <v>152</v>
      </c>
      <c r="AU838" s="261" t="s">
        <v>150</v>
      </c>
      <c r="AV838" s="15" t="s">
        <v>149</v>
      </c>
      <c r="AW838" s="15" t="s">
        <v>30</v>
      </c>
      <c r="AX838" s="15" t="s">
        <v>81</v>
      </c>
      <c r="AY838" s="261" t="s">
        <v>141</v>
      </c>
    </row>
    <row r="839" s="2" customFormat="1" ht="16.5" customHeight="1">
      <c r="A839" s="38"/>
      <c r="B839" s="39"/>
      <c r="C839" s="215" t="s">
        <v>1110</v>
      </c>
      <c r="D839" s="215" t="s">
        <v>145</v>
      </c>
      <c r="E839" s="216" t="s">
        <v>1111</v>
      </c>
      <c r="F839" s="217" t="s">
        <v>1112</v>
      </c>
      <c r="G839" s="218" t="s">
        <v>158</v>
      </c>
      <c r="H839" s="219">
        <v>4</v>
      </c>
      <c r="I839" s="220"/>
      <c r="J839" s="221">
        <f>ROUND(I839*H839,2)</f>
        <v>0</v>
      </c>
      <c r="K839" s="222"/>
      <c r="L839" s="44"/>
      <c r="M839" s="223" t="s">
        <v>1</v>
      </c>
      <c r="N839" s="224" t="s">
        <v>39</v>
      </c>
      <c r="O839" s="91"/>
      <c r="P839" s="225">
        <f>O839*H839</f>
        <v>0</v>
      </c>
      <c r="Q839" s="225">
        <v>0</v>
      </c>
      <c r="R839" s="225">
        <f>Q839*H839</f>
        <v>0</v>
      </c>
      <c r="S839" s="225">
        <v>0</v>
      </c>
      <c r="T839" s="226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7" t="s">
        <v>457</v>
      </c>
      <c r="AT839" s="227" t="s">
        <v>145</v>
      </c>
      <c r="AU839" s="227" t="s">
        <v>150</v>
      </c>
      <c r="AY839" s="17" t="s">
        <v>141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7" t="s">
        <v>150</v>
      </c>
      <c r="BK839" s="228">
        <f>ROUND(I839*H839,2)</f>
        <v>0</v>
      </c>
      <c r="BL839" s="17" t="s">
        <v>457</v>
      </c>
      <c r="BM839" s="227" t="s">
        <v>1113</v>
      </c>
    </row>
    <row r="840" s="13" customFormat="1">
      <c r="A840" s="13"/>
      <c r="B840" s="229"/>
      <c r="C840" s="230"/>
      <c r="D840" s="231" t="s">
        <v>152</v>
      </c>
      <c r="E840" s="232" t="s">
        <v>1</v>
      </c>
      <c r="F840" s="233" t="s">
        <v>1114</v>
      </c>
      <c r="G840" s="230"/>
      <c r="H840" s="232" t="s">
        <v>1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9" t="s">
        <v>152</v>
      </c>
      <c r="AU840" s="239" t="s">
        <v>150</v>
      </c>
      <c r="AV840" s="13" t="s">
        <v>81</v>
      </c>
      <c r="AW840" s="13" t="s">
        <v>30</v>
      </c>
      <c r="AX840" s="13" t="s">
        <v>73</v>
      </c>
      <c r="AY840" s="239" t="s">
        <v>141</v>
      </c>
    </row>
    <row r="841" s="14" customFormat="1">
      <c r="A841" s="14"/>
      <c r="B841" s="240"/>
      <c r="C841" s="241"/>
      <c r="D841" s="231" t="s">
        <v>152</v>
      </c>
      <c r="E841" s="242" t="s">
        <v>1</v>
      </c>
      <c r="F841" s="243" t="s">
        <v>81</v>
      </c>
      <c r="G841" s="241"/>
      <c r="H841" s="244">
        <v>1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152</v>
      </c>
      <c r="AU841" s="250" t="s">
        <v>150</v>
      </c>
      <c r="AV841" s="14" t="s">
        <v>150</v>
      </c>
      <c r="AW841" s="14" t="s">
        <v>30</v>
      </c>
      <c r="AX841" s="14" t="s">
        <v>73</v>
      </c>
      <c r="AY841" s="250" t="s">
        <v>141</v>
      </c>
    </row>
    <row r="842" s="13" customFormat="1">
      <c r="A842" s="13"/>
      <c r="B842" s="229"/>
      <c r="C842" s="230"/>
      <c r="D842" s="231" t="s">
        <v>152</v>
      </c>
      <c r="E842" s="232" t="s">
        <v>1</v>
      </c>
      <c r="F842" s="233" t="s">
        <v>204</v>
      </c>
      <c r="G842" s="230"/>
      <c r="H842" s="232" t="s">
        <v>1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9" t="s">
        <v>152</v>
      </c>
      <c r="AU842" s="239" t="s">
        <v>150</v>
      </c>
      <c r="AV842" s="13" t="s">
        <v>81</v>
      </c>
      <c r="AW842" s="13" t="s">
        <v>30</v>
      </c>
      <c r="AX842" s="13" t="s">
        <v>73</v>
      </c>
      <c r="AY842" s="239" t="s">
        <v>141</v>
      </c>
    </row>
    <row r="843" s="14" customFormat="1">
      <c r="A843" s="14"/>
      <c r="B843" s="240"/>
      <c r="C843" s="241"/>
      <c r="D843" s="231" t="s">
        <v>152</v>
      </c>
      <c r="E843" s="242" t="s">
        <v>1</v>
      </c>
      <c r="F843" s="243" t="s">
        <v>81</v>
      </c>
      <c r="G843" s="241"/>
      <c r="H843" s="244">
        <v>1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152</v>
      </c>
      <c r="AU843" s="250" t="s">
        <v>150</v>
      </c>
      <c r="AV843" s="14" t="s">
        <v>150</v>
      </c>
      <c r="AW843" s="14" t="s">
        <v>30</v>
      </c>
      <c r="AX843" s="14" t="s">
        <v>73</v>
      </c>
      <c r="AY843" s="250" t="s">
        <v>141</v>
      </c>
    </row>
    <row r="844" s="13" customFormat="1">
      <c r="A844" s="13"/>
      <c r="B844" s="229"/>
      <c r="C844" s="230"/>
      <c r="D844" s="231" t="s">
        <v>152</v>
      </c>
      <c r="E844" s="232" t="s">
        <v>1</v>
      </c>
      <c r="F844" s="233" t="s">
        <v>200</v>
      </c>
      <c r="G844" s="230"/>
      <c r="H844" s="232" t="s">
        <v>1</v>
      </c>
      <c r="I844" s="234"/>
      <c r="J844" s="230"/>
      <c r="K844" s="230"/>
      <c r="L844" s="235"/>
      <c r="M844" s="236"/>
      <c r="N844" s="237"/>
      <c r="O844" s="237"/>
      <c r="P844" s="237"/>
      <c r="Q844" s="237"/>
      <c r="R844" s="237"/>
      <c r="S844" s="237"/>
      <c r="T844" s="23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9" t="s">
        <v>152</v>
      </c>
      <c r="AU844" s="239" t="s">
        <v>150</v>
      </c>
      <c r="AV844" s="13" t="s">
        <v>81</v>
      </c>
      <c r="AW844" s="13" t="s">
        <v>30</v>
      </c>
      <c r="AX844" s="13" t="s">
        <v>73</v>
      </c>
      <c r="AY844" s="239" t="s">
        <v>141</v>
      </c>
    </row>
    <row r="845" s="14" customFormat="1">
      <c r="A845" s="14"/>
      <c r="B845" s="240"/>
      <c r="C845" s="241"/>
      <c r="D845" s="231" t="s">
        <v>152</v>
      </c>
      <c r="E845" s="242" t="s">
        <v>1</v>
      </c>
      <c r="F845" s="243" t="s">
        <v>81</v>
      </c>
      <c r="G845" s="241"/>
      <c r="H845" s="244">
        <v>1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0" t="s">
        <v>152</v>
      </c>
      <c r="AU845" s="250" t="s">
        <v>150</v>
      </c>
      <c r="AV845" s="14" t="s">
        <v>150</v>
      </c>
      <c r="AW845" s="14" t="s">
        <v>30</v>
      </c>
      <c r="AX845" s="14" t="s">
        <v>73</v>
      </c>
      <c r="AY845" s="250" t="s">
        <v>141</v>
      </c>
    </row>
    <row r="846" s="13" customFormat="1">
      <c r="A846" s="13"/>
      <c r="B846" s="229"/>
      <c r="C846" s="230"/>
      <c r="D846" s="231" t="s">
        <v>152</v>
      </c>
      <c r="E846" s="232" t="s">
        <v>1</v>
      </c>
      <c r="F846" s="233" t="s">
        <v>234</v>
      </c>
      <c r="G846" s="230"/>
      <c r="H846" s="232" t="s">
        <v>1</v>
      </c>
      <c r="I846" s="234"/>
      <c r="J846" s="230"/>
      <c r="K846" s="230"/>
      <c r="L846" s="235"/>
      <c r="M846" s="236"/>
      <c r="N846" s="237"/>
      <c r="O846" s="237"/>
      <c r="P846" s="237"/>
      <c r="Q846" s="237"/>
      <c r="R846" s="237"/>
      <c r="S846" s="237"/>
      <c r="T846" s="23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9" t="s">
        <v>152</v>
      </c>
      <c r="AU846" s="239" t="s">
        <v>150</v>
      </c>
      <c r="AV846" s="13" t="s">
        <v>81</v>
      </c>
      <c r="AW846" s="13" t="s">
        <v>30</v>
      </c>
      <c r="AX846" s="13" t="s">
        <v>73</v>
      </c>
      <c r="AY846" s="239" t="s">
        <v>141</v>
      </c>
    </row>
    <row r="847" s="14" customFormat="1">
      <c r="A847" s="14"/>
      <c r="B847" s="240"/>
      <c r="C847" s="241"/>
      <c r="D847" s="231" t="s">
        <v>152</v>
      </c>
      <c r="E847" s="242" t="s">
        <v>1</v>
      </c>
      <c r="F847" s="243" t="s">
        <v>81</v>
      </c>
      <c r="G847" s="241"/>
      <c r="H847" s="244">
        <v>1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0" t="s">
        <v>152</v>
      </c>
      <c r="AU847" s="250" t="s">
        <v>150</v>
      </c>
      <c r="AV847" s="14" t="s">
        <v>150</v>
      </c>
      <c r="AW847" s="14" t="s">
        <v>30</v>
      </c>
      <c r="AX847" s="14" t="s">
        <v>73</v>
      </c>
      <c r="AY847" s="250" t="s">
        <v>141</v>
      </c>
    </row>
    <row r="848" s="15" customFormat="1">
      <c r="A848" s="15"/>
      <c r="B848" s="251"/>
      <c r="C848" s="252"/>
      <c r="D848" s="231" t="s">
        <v>152</v>
      </c>
      <c r="E848" s="253" t="s">
        <v>1</v>
      </c>
      <c r="F848" s="254" t="s">
        <v>170</v>
      </c>
      <c r="G848" s="252"/>
      <c r="H848" s="255">
        <v>4</v>
      </c>
      <c r="I848" s="256"/>
      <c r="J848" s="252"/>
      <c r="K848" s="252"/>
      <c r="L848" s="257"/>
      <c r="M848" s="258"/>
      <c r="N848" s="259"/>
      <c r="O848" s="259"/>
      <c r="P848" s="259"/>
      <c r="Q848" s="259"/>
      <c r="R848" s="259"/>
      <c r="S848" s="259"/>
      <c r="T848" s="260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61" t="s">
        <v>152</v>
      </c>
      <c r="AU848" s="261" t="s">
        <v>150</v>
      </c>
      <c r="AV848" s="15" t="s">
        <v>149</v>
      </c>
      <c r="AW848" s="15" t="s">
        <v>30</v>
      </c>
      <c r="AX848" s="15" t="s">
        <v>81</v>
      </c>
      <c r="AY848" s="261" t="s">
        <v>141</v>
      </c>
    </row>
    <row r="849" s="2" customFormat="1" ht="16.5" customHeight="1">
      <c r="A849" s="38"/>
      <c r="B849" s="39"/>
      <c r="C849" s="215" t="s">
        <v>1115</v>
      </c>
      <c r="D849" s="215" t="s">
        <v>145</v>
      </c>
      <c r="E849" s="216" t="s">
        <v>1116</v>
      </c>
      <c r="F849" s="217" t="s">
        <v>1117</v>
      </c>
      <c r="G849" s="218" t="s">
        <v>148</v>
      </c>
      <c r="H849" s="219">
        <v>5.1399999999999997</v>
      </c>
      <c r="I849" s="220"/>
      <c r="J849" s="221">
        <f>ROUND(I849*H849,2)</f>
        <v>0</v>
      </c>
      <c r="K849" s="222"/>
      <c r="L849" s="44"/>
      <c r="M849" s="223" t="s">
        <v>1</v>
      </c>
      <c r="N849" s="224" t="s">
        <v>39</v>
      </c>
      <c r="O849" s="91"/>
      <c r="P849" s="225">
        <f>O849*H849</f>
        <v>0</v>
      </c>
      <c r="Q849" s="225">
        <v>0</v>
      </c>
      <c r="R849" s="225">
        <f>Q849*H849</f>
        <v>0</v>
      </c>
      <c r="S849" s="225">
        <v>0</v>
      </c>
      <c r="T849" s="226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27" t="s">
        <v>457</v>
      </c>
      <c r="AT849" s="227" t="s">
        <v>145</v>
      </c>
      <c r="AU849" s="227" t="s">
        <v>150</v>
      </c>
      <c r="AY849" s="17" t="s">
        <v>141</v>
      </c>
      <c r="BE849" s="228">
        <f>IF(N849="základní",J849,0)</f>
        <v>0</v>
      </c>
      <c r="BF849" s="228">
        <f>IF(N849="snížená",J849,0)</f>
        <v>0</v>
      </c>
      <c r="BG849" s="228">
        <f>IF(N849="zákl. přenesená",J849,0)</f>
        <v>0</v>
      </c>
      <c r="BH849" s="228">
        <f>IF(N849="sníž. přenesená",J849,0)</f>
        <v>0</v>
      </c>
      <c r="BI849" s="228">
        <f>IF(N849="nulová",J849,0)</f>
        <v>0</v>
      </c>
      <c r="BJ849" s="17" t="s">
        <v>150</v>
      </c>
      <c r="BK849" s="228">
        <f>ROUND(I849*H849,2)</f>
        <v>0</v>
      </c>
      <c r="BL849" s="17" t="s">
        <v>457</v>
      </c>
      <c r="BM849" s="227" t="s">
        <v>1118</v>
      </c>
    </row>
    <row r="850" s="13" customFormat="1">
      <c r="A850" s="13"/>
      <c r="B850" s="229"/>
      <c r="C850" s="230"/>
      <c r="D850" s="231" t="s">
        <v>152</v>
      </c>
      <c r="E850" s="232" t="s">
        <v>1</v>
      </c>
      <c r="F850" s="233" t="s">
        <v>234</v>
      </c>
      <c r="G850" s="230"/>
      <c r="H850" s="232" t="s">
        <v>1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9" t="s">
        <v>152</v>
      </c>
      <c r="AU850" s="239" t="s">
        <v>150</v>
      </c>
      <c r="AV850" s="13" t="s">
        <v>81</v>
      </c>
      <c r="AW850" s="13" t="s">
        <v>30</v>
      </c>
      <c r="AX850" s="13" t="s">
        <v>73</v>
      </c>
      <c r="AY850" s="239" t="s">
        <v>141</v>
      </c>
    </row>
    <row r="851" s="14" customFormat="1">
      <c r="A851" s="14"/>
      <c r="B851" s="240"/>
      <c r="C851" s="241"/>
      <c r="D851" s="231" t="s">
        <v>152</v>
      </c>
      <c r="E851" s="242" t="s">
        <v>1</v>
      </c>
      <c r="F851" s="243" t="s">
        <v>1105</v>
      </c>
      <c r="G851" s="241"/>
      <c r="H851" s="244">
        <v>0.40000000000000002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0" t="s">
        <v>152</v>
      </c>
      <c r="AU851" s="250" t="s">
        <v>150</v>
      </c>
      <c r="AV851" s="14" t="s">
        <v>150</v>
      </c>
      <c r="AW851" s="14" t="s">
        <v>30</v>
      </c>
      <c r="AX851" s="14" t="s">
        <v>73</v>
      </c>
      <c r="AY851" s="250" t="s">
        <v>141</v>
      </c>
    </row>
    <row r="852" s="13" customFormat="1">
      <c r="A852" s="13"/>
      <c r="B852" s="229"/>
      <c r="C852" s="230"/>
      <c r="D852" s="231" t="s">
        <v>152</v>
      </c>
      <c r="E852" s="232" t="s">
        <v>1</v>
      </c>
      <c r="F852" s="233" t="s">
        <v>1106</v>
      </c>
      <c r="G852" s="230"/>
      <c r="H852" s="232" t="s">
        <v>1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9" t="s">
        <v>152</v>
      </c>
      <c r="AU852" s="239" t="s">
        <v>150</v>
      </c>
      <c r="AV852" s="13" t="s">
        <v>81</v>
      </c>
      <c r="AW852" s="13" t="s">
        <v>30</v>
      </c>
      <c r="AX852" s="13" t="s">
        <v>73</v>
      </c>
      <c r="AY852" s="239" t="s">
        <v>141</v>
      </c>
    </row>
    <row r="853" s="14" customFormat="1">
      <c r="A853" s="14"/>
      <c r="B853" s="240"/>
      <c r="C853" s="241"/>
      <c r="D853" s="231" t="s">
        <v>152</v>
      </c>
      <c r="E853" s="242" t="s">
        <v>1</v>
      </c>
      <c r="F853" s="243" t="s">
        <v>1107</v>
      </c>
      <c r="G853" s="241"/>
      <c r="H853" s="244">
        <v>1.44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0" t="s">
        <v>152</v>
      </c>
      <c r="AU853" s="250" t="s">
        <v>150</v>
      </c>
      <c r="AV853" s="14" t="s">
        <v>150</v>
      </c>
      <c r="AW853" s="14" t="s">
        <v>30</v>
      </c>
      <c r="AX853" s="14" t="s">
        <v>73</v>
      </c>
      <c r="AY853" s="250" t="s">
        <v>141</v>
      </c>
    </row>
    <row r="854" s="13" customFormat="1">
      <c r="A854" s="13"/>
      <c r="B854" s="229"/>
      <c r="C854" s="230"/>
      <c r="D854" s="231" t="s">
        <v>152</v>
      </c>
      <c r="E854" s="232" t="s">
        <v>1</v>
      </c>
      <c r="F854" s="233" t="s">
        <v>1082</v>
      </c>
      <c r="G854" s="230"/>
      <c r="H854" s="232" t="s">
        <v>1</v>
      </c>
      <c r="I854" s="234"/>
      <c r="J854" s="230"/>
      <c r="K854" s="230"/>
      <c r="L854" s="235"/>
      <c r="M854" s="236"/>
      <c r="N854" s="237"/>
      <c r="O854" s="237"/>
      <c r="P854" s="237"/>
      <c r="Q854" s="237"/>
      <c r="R854" s="237"/>
      <c r="S854" s="237"/>
      <c r="T854" s="23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9" t="s">
        <v>152</v>
      </c>
      <c r="AU854" s="239" t="s">
        <v>150</v>
      </c>
      <c r="AV854" s="13" t="s">
        <v>81</v>
      </c>
      <c r="AW854" s="13" t="s">
        <v>30</v>
      </c>
      <c r="AX854" s="13" t="s">
        <v>73</v>
      </c>
      <c r="AY854" s="239" t="s">
        <v>141</v>
      </c>
    </row>
    <row r="855" s="14" customFormat="1">
      <c r="A855" s="14"/>
      <c r="B855" s="240"/>
      <c r="C855" s="241"/>
      <c r="D855" s="231" t="s">
        <v>152</v>
      </c>
      <c r="E855" s="242" t="s">
        <v>1</v>
      </c>
      <c r="F855" s="243" t="s">
        <v>1108</v>
      </c>
      <c r="G855" s="241"/>
      <c r="H855" s="244">
        <v>1.6799999999999999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0" t="s">
        <v>152</v>
      </c>
      <c r="AU855" s="250" t="s">
        <v>150</v>
      </c>
      <c r="AV855" s="14" t="s">
        <v>150</v>
      </c>
      <c r="AW855" s="14" t="s">
        <v>30</v>
      </c>
      <c r="AX855" s="14" t="s">
        <v>73</v>
      </c>
      <c r="AY855" s="250" t="s">
        <v>141</v>
      </c>
    </row>
    <row r="856" s="13" customFormat="1">
      <c r="A856" s="13"/>
      <c r="B856" s="229"/>
      <c r="C856" s="230"/>
      <c r="D856" s="231" t="s">
        <v>152</v>
      </c>
      <c r="E856" s="232" t="s">
        <v>1</v>
      </c>
      <c r="F856" s="233" t="s">
        <v>200</v>
      </c>
      <c r="G856" s="230"/>
      <c r="H856" s="232" t="s">
        <v>1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9" t="s">
        <v>152</v>
      </c>
      <c r="AU856" s="239" t="s">
        <v>150</v>
      </c>
      <c r="AV856" s="13" t="s">
        <v>81</v>
      </c>
      <c r="AW856" s="13" t="s">
        <v>30</v>
      </c>
      <c r="AX856" s="13" t="s">
        <v>73</v>
      </c>
      <c r="AY856" s="239" t="s">
        <v>141</v>
      </c>
    </row>
    <row r="857" s="14" customFormat="1">
      <c r="A857" s="14"/>
      <c r="B857" s="240"/>
      <c r="C857" s="241"/>
      <c r="D857" s="231" t="s">
        <v>152</v>
      </c>
      <c r="E857" s="242" t="s">
        <v>1</v>
      </c>
      <c r="F857" s="243" t="s">
        <v>1109</v>
      </c>
      <c r="G857" s="241"/>
      <c r="H857" s="244">
        <v>1.6200000000000001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152</v>
      </c>
      <c r="AU857" s="250" t="s">
        <v>150</v>
      </c>
      <c r="AV857" s="14" t="s">
        <v>150</v>
      </c>
      <c r="AW857" s="14" t="s">
        <v>30</v>
      </c>
      <c r="AX857" s="14" t="s">
        <v>73</v>
      </c>
      <c r="AY857" s="250" t="s">
        <v>141</v>
      </c>
    </row>
    <row r="858" s="15" customFormat="1">
      <c r="A858" s="15"/>
      <c r="B858" s="251"/>
      <c r="C858" s="252"/>
      <c r="D858" s="231" t="s">
        <v>152</v>
      </c>
      <c r="E858" s="253" t="s">
        <v>1</v>
      </c>
      <c r="F858" s="254" t="s">
        <v>170</v>
      </c>
      <c r="G858" s="252"/>
      <c r="H858" s="255">
        <v>5.1399999999999997</v>
      </c>
      <c r="I858" s="256"/>
      <c r="J858" s="252"/>
      <c r="K858" s="252"/>
      <c r="L858" s="257"/>
      <c r="M858" s="258"/>
      <c r="N858" s="259"/>
      <c r="O858" s="259"/>
      <c r="P858" s="259"/>
      <c r="Q858" s="259"/>
      <c r="R858" s="259"/>
      <c r="S858" s="259"/>
      <c r="T858" s="260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61" t="s">
        <v>152</v>
      </c>
      <c r="AU858" s="261" t="s">
        <v>150</v>
      </c>
      <c r="AV858" s="15" t="s">
        <v>149</v>
      </c>
      <c r="AW858" s="15" t="s">
        <v>30</v>
      </c>
      <c r="AX858" s="15" t="s">
        <v>81</v>
      </c>
      <c r="AY858" s="261" t="s">
        <v>141</v>
      </c>
    </row>
    <row r="859" s="2" customFormat="1" ht="16.5" customHeight="1">
      <c r="A859" s="38"/>
      <c r="B859" s="39"/>
      <c r="C859" s="215" t="s">
        <v>1119</v>
      </c>
      <c r="D859" s="215" t="s">
        <v>145</v>
      </c>
      <c r="E859" s="216" t="s">
        <v>1120</v>
      </c>
      <c r="F859" s="217" t="s">
        <v>1121</v>
      </c>
      <c r="G859" s="218" t="s">
        <v>148</v>
      </c>
      <c r="H859" s="219">
        <v>5.1399999999999997</v>
      </c>
      <c r="I859" s="220"/>
      <c r="J859" s="221">
        <f>ROUND(I859*H859,2)</f>
        <v>0</v>
      </c>
      <c r="K859" s="222"/>
      <c r="L859" s="44"/>
      <c r="M859" s="223" t="s">
        <v>1</v>
      </c>
      <c r="N859" s="224" t="s">
        <v>39</v>
      </c>
      <c r="O859" s="91"/>
      <c r="P859" s="225">
        <f>O859*H859</f>
        <v>0</v>
      </c>
      <c r="Q859" s="225">
        <v>0</v>
      </c>
      <c r="R859" s="225">
        <f>Q859*H859</f>
        <v>0</v>
      </c>
      <c r="S859" s="225">
        <v>0</v>
      </c>
      <c r="T859" s="226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27" t="s">
        <v>457</v>
      </c>
      <c r="AT859" s="227" t="s">
        <v>145</v>
      </c>
      <c r="AU859" s="227" t="s">
        <v>150</v>
      </c>
      <c r="AY859" s="17" t="s">
        <v>141</v>
      </c>
      <c r="BE859" s="228">
        <f>IF(N859="základní",J859,0)</f>
        <v>0</v>
      </c>
      <c r="BF859" s="228">
        <f>IF(N859="snížená",J859,0)</f>
        <v>0</v>
      </c>
      <c r="BG859" s="228">
        <f>IF(N859="zákl. přenesená",J859,0)</f>
        <v>0</v>
      </c>
      <c r="BH859" s="228">
        <f>IF(N859="sníž. přenesená",J859,0)</f>
        <v>0</v>
      </c>
      <c r="BI859" s="228">
        <f>IF(N859="nulová",J859,0)</f>
        <v>0</v>
      </c>
      <c r="BJ859" s="17" t="s">
        <v>150</v>
      </c>
      <c r="BK859" s="228">
        <f>ROUND(I859*H859,2)</f>
        <v>0</v>
      </c>
      <c r="BL859" s="17" t="s">
        <v>457</v>
      </c>
      <c r="BM859" s="227" t="s">
        <v>1122</v>
      </c>
    </row>
    <row r="860" s="13" customFormat="1">
      <c r="A860" s="13"/>
      <c r="B860" s="229"/>
      <c r="C860" s="230"/>
      <c r="D860" s="231" t="s">
        <v>152</v>
      </c>
      <c r="E860" s="232" t="s">
        <v>1</v>
      </c>
      <c r="F860" s="233" t="s">
        <v>234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152</v>
      </c>
      <c r="AU860" s="239" t="s">
        <v>150</v>
      </c>
      <c r="AV860" s="13" t="s">
        <v>81</v>
      </c>
      <c r="AW860" s="13" t="s">
        <v>30</v>
      </c>
      <c r="AX860" s="13" t="s">
        <v>73</v>
      </c>
      <c r="AY860" s="239" t="s">
        <v>141</v>
      </c>
    </row>
    <row r="861" s="14" customFormat="1">
      <c r="A861" s="14"/>
      <c r="B861" s="240"/>
      <c r="C861" s="241"/>
      <c r="D861" s="231" t="s">
        <v>152</v>
      </c>
      <c r="E861" s="242" t="s">
        <v>1</v>
      </c>
      <c r="F861" s="243" t="s">
        <v>1105</v>
      </c>
      <c r="G861" s="241"/>
      <c r="H861" s="244">
        <v>0.40000000000000002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152</v>
      </c>
      <c r="AU861" s="250" t="s">
        <v>150</v>
      </c>
      <c r="AV861" s="14" t="s">
        <v>150</v>
      </c>
      <c r="AW861" s="14" t="s">
        <v>30</v>
      </c>
      <c r="AX861" s="14" t="s">
        <v>73</v>
      </c>
      <c r="AY861" s="250" t="s">
        <v>141</v>
      </c>
    </row>
    <row r="862" s="13" customFormat="1">
      <c r="A862" s="13"/>
      <c r="B862" s="229"/>
      <c r="C862" s="230"/>
      <c r="D862" s="231" t="s">
        <v>152</v>
      </c>
      <c r="E862" s="232" t="s">
        <v>1</v>
      </c>
      <c r="F862" s="233" t="s">
        <v>1106</v>
      </c>
      <c r="G862" s="230"/>
      <c r="H862" s="232" t="s">
        <v>1</v>
      </c>
      <c r="I862" s="234"/>
      <c r="J862" s="230"/>
      <c r="K862" s="230"/>
      <c r="L862" s="235"/>
      <c r="M862" s="236"/>
      <c r="N862" s="237"/>
      <c r="O862" s="237"/>
      <c r="P862" s="237"/>
      <c r="Q862" s="237"/>
      <c r="R862" s="237"/>
      <c r="S862" s="237"/>
      <c r="T862" s="23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9" t="s">
        <v>152</v>
      </c>
      <c r="AU862" s="239" t="s">
        <v>150</v>
      </c>
      <c r="AV862" s="13" t="s">
        <v>81</v>
      </c>
      <c r="AW862" s="13" t="s">
        <v>30</v>
      </c>
      <c r="AX862" s="13" t="s">
        <v>73</v>
      </c>
      <c r="AY862" s="239" t="s">
        <v>141</v>
      </c>
    </row>
    <row r="863" s="14" customFormat="1">
      <c r="A863" s="14"/>
      <c r="B863" s="240"/>
      <c r="C863" s="241"/>
      <c r="D863" s="231" t="s">
        <v>152</v>
      </c>
      <c r="E863" s="242" t="s">
        <v>1</v>
      </c>
      <c r="F863" s="243" t="s">
        <v>1107</v>
      </c>
      <c r="G863" s="241"/>
      <c r="H863" s="244">
        <v>1.44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0" t="s">
        <v>152</v>
      </c>
      <c r="AU863" s="250" t="s">
        <v>150</v>
      </c>
      <c r="AV863" s="14" t="s">
        <v>150</v>
      </c>
      <c r="AW863" s="14" t="s">
        <v>30</v>
      </c>
      <c r="AX863" s="14" t="s">
        <v>73</v>
      </c>
      <c r="AY863" s="250" t="s">
        <v>141</v>
      </c>
    </row>
    <row r="864" s="13" customFormat="1">
      <c r="A864" s="13"/>
      <c r="B864" s="229"/>
      <c r="C864" s="230"/>
      <c r="D864" s="231" t="s">
        <v>152</v>
      </c>
      <c r="E864" s="232" t="s">
        <v>1</v>
      </c>
      <c r="F864" s="233" t="s">
        <v>1082</v>
      </c>
      <c r="G864" s="230"/>
      <c r="H864" s="232" t="s">
        <v>1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152</v>
      </c>
      <c r="AU864" s="239" t="s">
        <v>150</v>
      </c>
      <c r="AV864" s="13" t="s">
        <v>81</v>
      </c>
      <c r="AW864" s="13" t="s">
        <v>30</v>
      </c>
      <c r="AX864" s="13" t="s">
        <v>73</v>
      </c>
      <c r="AY864" s="239" t="s">
        <v>141</v>
      </c>
    </row>
    <row r="865" s="14" customFormat="1">
      <c r="A865" s="14"/>
      <c r="B865" s="240"/>
      <c r="C865" s="241"/>
      <c r="D865" s="231" t="s">
        <v>152</v>
      </c>
      <c r="E865" s="242" t="s">
        <v>1</v>
      </c>
      <c r="F865" s="243" t="s">
        <v>1108</v>
      </c>
      <c r="G865" s="241"/>
      <c r="H865" s="244">
        <v>1.6799999999999999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152</v>
      </c>
      <c r="AU865" s="250" t="s">
        <v>150</v>
      </c>
      <c r="AV865" s="14" t="s">
        <v>150</v>
      </c>
      <c r="AW865" s="14" t="s">
        <v>30</v>
      </c>
      <c r="AX865" s="14" t="s">
        <v>73</v>
      </c>
      <c r="AY865" s="250" t="s">
        <v>141</v>
      </c>
    </row>
    <row r="866" s="13" customFormat="1">
      <c r="A866" s="13"/>
      <c r="B866" s="229"/>
      <c r="C866" s="230"/>
      <c r="D866" s="231" t="s">
        <v>152</v>
      </c>
      <c r="E866" s="232" t="s">
        <v>1</v>
      </c>
      <c r="F866" s="233" t="s">
        <v>200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152</v>
      </c>
      <c r="AU866" s="239" t="s">
        <v>150</v>
      </c>
      <c r="AV866" s="13" t="s">
        <v>81</v>
      </c>
      <c r="AW866" s="13" t="s">
        <v>30</v>
      </c>
      <c r="AX866" s="13" t="s">
        <v>73</v>
      </c>
      <c r="AY866" s="239" t="s">
        <v>141</v>
      </c>
    </row>
    <row r="867" s="14" customFormat="1">
      <c r="A867" s="14"/>
      <c r="B867" s="240"/>
      <c r="C867" s="241"/>
      <c r="D867" s="231" t="s">
        <v>152</v>
      </c>
      <c r="E867" s="242" t="s">
        <v>1</v>
      </c>
      <c r="F867" s="243" t="s">
        <v>1109</v>
      </c>
      <c r="G867" s="241"/>
      <c r="H867" s="244">
        <v>1.6200000000000001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152</v>
      </c>
      <c r="AU867" s="250" t="s">
        <v>150</v>
      </c>
      <c r="AV867" s="14" t="s">
        <v>150</v>
      </c>
      <c r="AW867" s="14" t="s">
        <v>30</v>
      </c>
      <c r="AX867" s="14" t="s">
        <v>73</v>
      </c>
      <c r="AY867" s="250" t="s">
        <v>141</v>
      </c>
    </row>
    <row r="868" s="15" customFormat="1">
      <c r="A868" s="15"/>
      <c r="B868" s="251"/>
      <c r="C868" s="252"/>
      <c r="D868" s="231" t="s">
        <v>152</v>
      </c>
      <c r="E868" s="253" t="s">
        <v>1</v>
      </c>
      <c r="F868" s="254" t="s">
        <v>170</v>
      </c>
      <c r="G868" s="252"/>
      <c r="H868" s="255">
        <v>5.1399999999999997</v>
      </c>
      <c r="I868" s="256"/>
      <c r="J868" s="252"/>
      <c r="K868" s="252"/>
      <c r="L868" s="257"/>
      <c r="M868" s="258"/>
      <c r="N868" s="259"/>
      <c r="O868" s="259"/>
      <c r="P868" s="259"/>
      <c r="Q868" s="259"/>
      <c r="R868" s="259"/>
      <c r="S868" s="259"/>
      <c r="T868" s="260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61" t="s">
        <v>152</v>
      </c>
      <c r="AU868" s="261" t="s">
        <v>150</v>
      </c>
      <c r="AV868" s="15" t="s">
        <v>149</v>
      </c>
      <c r="AW868" s="15" t="s">
        <v>30</v>
      </c>
      <c r="AX868" s="15" t="s">
        <v>81</v>
      </c>
      <c r="AY868" s="261" t="s">
        <v>141</v>
      </c>
    </row>
    <row r="869" s="2" customFormat="1" ht="16.5" customHeight="1">
      <c r="A869" s="38"/>
      <c r="B869" s="39"/>
      <c r="C869" s="215" t="s">
        <v>1123</v>
      </c>
      <c r="D869" s="215" t="s">
        <v>145</v>
      </c>
      <c r="E869" s="216" t="s">
        <v>1124</v>
      </c>
      <c r="F869" s="217" t="s">
        <v>1125</v>
      </c>
      <c r="G869" s="218" t="s">
        <v>158</v>
      </c>
      <c r="H869" s="219">
        <v>1</v>
      </c>
      <c r="I869" s="220"/>
      <c r="J869" s="221">
        <f>ROUND(I869*H869,2)</f>
        <v>0</v>
      </c>
      <c r="K869" s="222"/>
      <c r="L869" s="44"/>
      <c r="M869" s="223" t="s">
        <v>1</v>
      </c>
      <c r="N869" s="224" t="s">
        <v>39</v>
      </c>
      <c r="O869" s="91"/>
      <c r="P869" s="225">
        <f>O869*H869</f>
        <v>0</v>
      </c>
      <c r="Q869" s="225">
        <v>0</v>
      </c>
      <c r="R869" s="225">
        <f>Q869*H869</f>
        <v>0</v>
      </c>
      <c r="S869" s="225">
        <v>0</v>
      </c>
      <c r="T869" s="226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227" t="s">
        <v>457</v>
      </c>
      <c r="AT869" s="227" t="s">
        <v>145</v>
      </c>
      <c r="AU869" s="227" t="s">
        <v>150</v>
      </c>
      <c r="AY869" s="17" t="s">
        <v>141</v>
      </c>
      <c r="BE869" s="228">
        <f>IF(N869="základní",J869,0)</f>
        <v>0</v>
      </c>
      <c r="BF869" s="228">
        <f>IF(N869="snížená",J869,0)</f>
        <v>0</v>
      </c>
      <c r="BG869" s="228">
        <f>IF(N869="zákl. přenesená",J869,0)</f>
        <v>0</v>
      </c>
      <c r="BH869" s="228">
        <f>IF(N869="sníž. přenesená",J869,0)</f>
        <v>0</v>
      </c>
      <c r="BI869" s="228">
        <f>IF(N869="nulová",J869,0)</f>
        <v>0</v>
      </c>
      <c r="BJ869" s="17" t="s">
        <v>150</v>
      </c>
      <c r="BK869" s="228">
        <f>ROUND(I869*H869,2)</f>
        <v>0</v>
      </c>
      <c r="BL869" s="17" t="s">
        <v>457</v>
      </c>
      <c r="BM869" s="227" t="s">
        <v>1126</v>
      </c>
    </row>
    <row r="870" s="14" customFormat="1">
      <c r="A870" s="14"/>
      <c r="B870" s="240"/>
      <c r="C870" s="241"/>
      <c r="D870" s="231" t="s">
        <v>152</v>
      </c>
      <c r="E870" s="242" t="s">
        <v>1</v>
      </c>
      <c r="F870" s="243" t="s">
        <v>81</v>
      </c>
      <c r="G870" s="241"/>
      <c r="H870" s="244">
        <v>1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0" t="s">
        <v>152</v>
      </c>
      <c r="AU870" s="250" t="s">
        <v>150</v>
      </c>
      <c r="AV870" s="14" t="s">
        <v>150</v>
      </c>
      <c r="AW870" s="14" t="s">
        <v>30</v>
      </c>
      <c r="AX870" s="14" t="s">
        <v>81</v>
      </c>
      <c r="AY870" s="250" t="s">
        <v>141</v>
      </c>
    </row>
    <row r="871" s="2" customFormat="1" ht="16.5" customHeight="1">
      <c r="A871" s="38"/>
      <c r="B871" s="39"/>
      <c r="C871" s="262" t="s">
        <v>1127</v>
      </c>
      <c r="D871" s="262" t="s">
        <v>465</v>
      </c>
      <c r="E871" s="263" t="s">
        <v>1128</v>
      </c>
      <c r="F871" s="264" t="s">
        <v>1129</v>
      </c>
      <c r="G871" s="265" t="s">
        <v>158</v>
      </c>
      <c r="H871" s="266">
        <v>1</v>
      </c>
      <c r="I871" s="267"/>
      <c r="J871" s="268">
        <f>ROUND(I871*H871,2)</f>
        <v>0</v>
      </c>
      <c r="K871" s="269"/>
      <c r="L871" s="270"/>
      <c r="M871" s="271" t="s">
        <v>1</v>
      </c>
      <c r="N871" s="272" t="s">
        <v>39</v>
      </c>
      <c r="O871" s="91"/>
      <c r="P871" s="225">
        <f>O871*H871</f>
        <v>0</v>
      </c>
      <c r="Q871" s="225">
        <v>0.00040000000000000002</v>
      </c>
      <c r="R871" s="225">
        <f>Q871*H871</f>
        <v>0.00040000000000000002</v>
      </c>
      <c r="S871" s="225">
        <v>0</v>
      </c>
      <c r="T871" s="226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27" t="s">
        <v>468</v>
      </c>
      <c r="AT871" s="227" t="s">
        <v>465</v>
      </c>
      <c r="AU871" s="227" t="s">
        <v>150</v>
      </c>
      <c r="AY871" s="17" t="s">
        <v>141</v>
      </c>
      <c r="BE871" s="228">
        <f>IF(N871="základní",J871,0)</f>
        <v>0</v>
      </c>
      <c r="BF871" s="228">
        <f>IF(N871="snížená",J871,0)</f>
        <v>0</v>
      </c>
      <c r="BG871" s="228">
        <f>IF(N871="zákl. přenesená",J871,0)</f>
        <v>0</v>
      </c>
      <c r="BH871" s="228">
        <f>IF(N871="sníž. přenesená",J871,0)</f>
        <v>0</v>
      </c>
      <c r="BI871" s="228">
        <f>IF(N871="nulová",J871,0)</f>
        <v>0</v>
      </c>
      <c r="BJ871" s="17" t="s">
        <v>150</v>
      </c>
      <c r="BK871" s="228">
        <f>ROUND(I871*H871,2)</f>
        <v>0</v>
      </c>
      <c r="BL871" s="17" t="s">
        <v>457</v>
      </c>
      <c r="BM871" s="227" t="s">
        <v>1130</v>
      </c>
    </row>
    <row r="872" s="14" customFormat="1">
      <c r="A872" s="14"/>
      <c r="B872" s="240"/>
      <c r="C872" s="241"/>
      <c r="D872" s="231" t="s">
        <v>152</v>
      </c>
      <c r="E872" s="242" t="s">
        <v>1</v>
      </c>
      <c r="F872" s="243" t="s">
        <v>81</v>
      </c>
      <c r="G872" s="241"/>
      <c r="H872" s="244">
        <v>1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152</v>
      </c>
      <c r="AU872" s="250" t="s">
        <v>150</v>
      </c>
      <c r="AV872" s="14" t="s">
        <v>150</v>
      </c>
      <c r="AW872" s="14" t="s">
        <v>30</v>
      </c>
      <c r="AX872" s="14" t="s">
        <v>81</v>
      </c>
      <c r="AY872" s="250" t="s">
        <v>141</v>
      </c>
    </row>
    <row r="873" s="2" customFormat="1" ht="24.15" customHeight="1">
      <c r="A873" s="38"/>
      <c r="B873" s="39"/>
      <c r="C873" s="215" t="s">
        <v>1131</v>
      </c>
      <c r="D873" s="215" t="s">
        <v>145</v>
      </c>
      <c r="E873" s="216" t="s">
        <v>1132</v>
      </c>
      <c r="F873" s="217" t="s">
        <v>1133</v>
      </c>
      <c r="G873" s="218" t="s">
        <v>421</v>
      </c>
      <c r="H873" s="219">
        <v>0.024</v>
      </c>
      <c r="I873" s="220"/>
      <c r="J873" s="221">
        <f>ROUND(I873*H873,2)</f>
        <v>0</v>
      </c>
      <c r="K873" s="222"/>
      <c r="L873" s="44"/>
      <c r="M873" s="223" t="s">
        <v>1</v>
      </c>
      <c r="N873" s="224" t="s">
        <v>39</v>
      </c>
      <c r="O873" s="91"/>
      <c r="P873" s="225">
        <f>O873*H873</f>
        <v>0</v>
      </c>
      <c r="Q873" s="225">
        <v>0</v>
      </c>
      <c r="R873" s="225">
        <f>Q873*H873</f>
        <v>0</v>
      </c>
      <c r="S873" s="225">
        <v>0</v>
      </c>
      <c r="T873" s="226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27" t="s">
        <v>457</v>
      </c>
      <c r="AT873" s="227" t="s">
        <v>145</v>
      </c>
      <c r="AU873" s="227" t="s">
        <v>150</v>
      </c>
      <c r="AY873" s="17" t="s">
        <v>141</v>
      </c>
      <c r="BE873" s="228">
        <f>IF(N873="základní",J873,0)</f>
        <v>0</v>
      </c>
      <c r="BF873" s="228">
        <f>IF(N873="snížená",J873,0)</f>
        <v>0</v>
      </c>
      <c r="BG873" s="228">
        <f>IF(N873="zákl. přenesená",J873,0)</f>
        <v>0</v>
      </c>
      <c r="BH873" s="228">
        <f>IF(N873="sníž. přenesená",J873,0)</f>
        <v>0</v>
      </c>
      <c r="BI873" s="228">
        <f>IF(N873="nulová",J873,0)</f>
        <v>0</v>
      </c>
      <c r="BJ873" s="17" t="s">
        <v>150</v>
      </c>
      <c r="BK873" s="228">
        <f>ROUND(I873*H873,2)</f>
        <v>0</v>
      </c>
      <c r="BL873" s="17" t="s">
        <v>457</v>
      </c>
      <c r="BM873" s="227" t="s">
        <v>1134</v>
      </c>
    </row>
    <row r="874" s="2" customFormat="1" ht="24.15" customHeight="1">
      <c r="A874" s="38"/>
      <c r="B874" s="39"/>
      <c r="C874" s="215" t="s">
        <v>1135</v>
      </c>
      <c r="D874" s="215" t="s">
        <v>145</v>
      </c>
      <c r="E874" s="216" t="s">
        <v>1136</v>
      </c>
      <c r="F874" s="217" t="s">
        <v>1137</v>
      </c>
      <c r="G874" s="218" t="s">
        <v>421</v>
      </c>
      <c r="H874" s="219">
        <v>0.024</v>
      </c>
      <c r="I874" s="220"/>
      <c r="J874" s="221">
        <f>ROUND(I874*H874,2)</f>
        <v>0</v>
      </c>
      <c r="K874" s="222"/>
      <c r="L874" s="44"/>
      <c r="M874" s="223" t="s">
        <v>1</v>
      </c>
      <c r="N874" s="224" t="s">
        <v>39</v>
      </c>
      <c r="O874" s="91"/>
      <c r="P874" s="225">
        <f>O874*H874</f>
        <v>0</v>
      </c>
      <c r="Q874" s="225">
        <v>0</v>
      </c>
      <c r="R874" s="225">
        <f>Q874*H874</f>
        <v>0</v>
      </c>
      <c r="S874" s="225">
        <v>0</v>
      </c>
      <c r="T874" s="226">
        <f>S874*H874</f>
        <v>0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227" t="s">
        <v>457</v>
      </c>
      <c r="AT874" s="227" t="s">
        <v>145</v>
      </c>
      <c r="AU874" s="227" t="s">
        <v>150</v>
      </c>
      <c r="AY874" s="17" t="s">
        <v>141</v>
      </c>
      <c r="BE874" s="228">
        <f>IF(N874="základní",J874,0)</f>
        <v>0</v>
      </c>
      <c r="BF874" s="228">
        <f>IF(N874="snížená",J874,0)</f>
        <v>0</v>
      </c>
      <c r="BG874" s="228">
        <f>IF(N874="zákl. přenesená",J874,0)</f>
        <v>0</v>
      </c>
      <c r="BH874" s="228">
        <f>IF(N874="sníž. přenesená",J874,0)</f>
        <v>0</v>
      </c>
      <c r="BI874" s="228">
        <f>IF(N874="nulová",J874,0)</f>
        <v>0</v>
      </c>
      <c r="BJ874" s="17" t="s">
        <v>150</v>
      </c>
      <c r="BK874" s="228">
        <f>ROUND(I874*H874,2)</f>
        <v>0</v>
      </c>
      <c r="BL874" s="17" t="s">
        <v>457</v>
      </c>
      <c r="BM874" s="227" t="s">
        <v>1138</v>
      </c>
    </row>
    <row r="875" s="2" customFormat="1" ht="24.15" customHeight="1">
      <c r="A875" s="38"/>
      <c r="B875" s="39"/>
      <c r="C875" s="215" t="s">
        <v>1139</v>
      </c>
      <c r="D875" s="215" t="s">
        <v>145</v>
      </c>
      <c r="E875" s="216" t="s">
        <v>1140</v>
      </c>
      <c r="F875" s="217" t="s">
        <v>1141</v>
      </c>
      <c r="G875" s="218" t="s">
        <v>421</v>
      </c>
      <c r="H875" s="219">
        <v>0.024</v>
      </c>
      <c r="I875" s="220"/>
      <c r="J875" s="221">
        <f>ROUND(I875*H875,2)</f>
        <v>0</v>
      </c>
      <c r="K875" s="222"/>
      <c r="L875" s="44"/>
      <c r="M875" s="223" t="s">
        <v>1</v>
      </c>
      <c r="N875" s="224" t="s">
        <v>39</v>
      </c>
      <c r="O875" s="91"/>
      <c r="P875" s="225">
        <f>O875*H875</f>
        <v>0</v>
      </c>
      <c r="Q875" s="225">
        <v>0</v>
      </c>
      <c r="R875" s="225">
        <f>Q875*H875</f>
        <v>0</v>
      </c>
      <c r="S875" s="225">
        <v>0</v>
      </c>
      <c r="T875" s="226">
        <f>S875*H875</f>
        <v>0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27" t="s">
        <v>457</v>
      </c>
      <c r="AT875" s="227" t="s">
        <v>145</v>
      </c>
      <c r="AU875" s="227" t="s">
        <v>150</v>
      </c>
      <c r="AY875" s="17" t="s">
        <v>141</v>
      </c>
      <c r="BE875" s="228">
        <f>IF(N875="základní",J875,0)</f>
        <v>0</v>
      </c>
      <c r="BF875" s="228">
        <f>IF(N875="snížená",J875,0)</f>
        <v>0</v>
      </c>
      <c r="BG875" s="228">
        <f>IF(N875="zákl. přenesená",J875,0)</f>
        <v>0</v>
      </c>
      <c r="BH875" s="228">
        <f>IF(N875="sníž. přenesená",J875,0)</f>
        <v>0</v>
      </c>
      <c r="BI875" s="228">
        <f>IF(N875="nulová",J875,0)</f>
        <v>0</v>
      </c>
      <c r="BJ875" s="17" t="s">
        <v>150</v>
      </c>
      <c r="BK875" s="228">
        <f>ROUND(I875*H875,2)</f>
        <v>0</v>
      </c>
      <c r="BL875" s="17" t="s">
        <v>457</v>
      </c>
      <c r="BM875" s="227" t="s">
        <v>1142</v>
      </c>
    </row>
    <row r="876" s="12" customFormat="1" ht="22.8" customHeight="1">
      <c r="A876" s="12"/>
      <c r="B876" s="199"/>
      <c r="C876" s="200"/>
      <c r="D876" s="201" t="s">
        <v>72</v>
      </c>
      <c r="E876" s="213" t="s">
        <v>1143</v>
      </c>
      <c r="F876" s="213" t="s">
        <v>1144</v>
      </c>
      <c r="G876" s="200"/>
      <c r="H876" s="200"/>
      <c r="I876" s="203"/>
      <c r="J876" s="214">
        <f>BK876</f>
        <v>0</v>
      </c>
      <c r="K876" s="200"/>
      <c r="L876" s="205"/>
      <c r="M876" s="206"/>
      <c r="N876" s="207"/>
      <c r="O876" s="207"/>
      <c r="P876" s="208">
        <f>SUM(P877:P1156)</f>
        <v>0</v>
      </c>
      <c r="Q876" s="207"/>
      <c r="R876" s="208">
        <f>SUM(R877:R1156)</f>
        <v>0.025634000000000004</v>
      </c>
      <c r="S876" s="207"/>
      <c r="T876" s="209">
        <f>SUM(T877:T1156)</f>
        <v>0.034160000000000003</v>
      </c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R876" s="210" t="s">
        <v>150</v>
      </c>
      <c r="AT876" s="211" t="s">
        <v>72</v>
      </c>
      <c r="AU876" s="211" t="s">
        <v>81</v>
      </c>
      <c r="AY876" s="210" t="s">
        <v>141</v>
      </c>
      <c r="BK876" s="212">
        <f>SUM(BK877:BK1156)</f>
        <v>0</v>
      </c>
    </row>
    <row r="877" s="2" customFormat="1" ht="16.5" customHeight="1">
      <c r="A877" s="38"/>
      <c r="B877" s="39"/>
      <c r="C877" s="215" t="s">
        <v>1145</v>
      </c>
      <c r="D877" s="215" t="s">
        <v>145</v>
      </c>
      <c r="E877" s="216" t="s">
        <v>1146</v>
      </c>
      <c r="F877" s="217" t="s">
        <v>1147</v>
      </c>
      <c r="G877" s="218" t="s">
        <v>826</v>
      </c>
      <c r="H877" s="219">
        <v>1</v>
      </c>
      <c r="I877" s="220"/>
      <c r="J877" s="221">
        <f>ROUND(I877*H877,2)</f>
        <v>0</v>
      </c>
      <c r="K877" s="222"/>
      <c r="L877" s="44"/>
      <c r="M877" s="223" t="s">
        <v>1</v>
      </c>
      <c r="N877" s="224" t="s">
        <v>39</v>
      </c>
      <c r="O877" s="91"/>
      <c r="P877" s="225">
        <f>O877*H877</f>
        <v>0</v>
      </c>
      <c r="Q877" s="225">
        <v>0</v>
      </c>
      <c r="R877" s="225">
        <f>Q877*H877</f>
        <v>0</v>
      </c>
      <c r="S877" s="225">
        <v>0</v>
      </c>
      <c r="T877" s="226">
        <f>S877*H877</f>
        <v>0</v>
      </c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R877" s="227" t="s">
        <v>457</v>
      </c>
      <c r="AT877" s="227" t="s">
        <v>145</v>
      </c>
      <c r="AU877" s="227" t="s">
        <v>150</v>
      </c>
      <c r="AY877" s="17" t="s">
        <v>141</v>
      </c>
      <c r="BE877" s="228">
        <f>IF(N877="základní",J877,0)</f>
        <v>0</v>
      </c>
      <c r="BF877" s="228">
        <f>IF(N877="snížená",J877,0)</f>
        <v>0</v>
      </c>
      <c r="BG877" s="228">
        <f>IF(N877="zákl. přenesená",J877,0)</f>
        <v>0</v>
      </c>
      <c r="BH877" s="228">
        <f>IF(N877="sníž. přenesená",J877,0)</f>
        <v>0</v>
      </c>
      <c r="BI877" s="228">
        <f>IF(N877="nulová",J877,0)</f>
        <v>0</v>
      </c>
      <c r="BJ877" s="17" t="s">
        <v>150</v>
      </c>
      <c r="BK877" s="228">
        <f>ROUND(I877*H877,2)</f>
        <v>0</v>
      </c>
      <c r="BL877" s="17" t="s">
        <v>457</v>
      </c>
      <c r="BM877" s="227" t="s">
        <v>1148</v>
      </c>
    </row>
    <row r="878" s="2" customFormat="1" ht="16.5" customHeight="1">
      <c r="A878" s="38"/>
      <c r="B878" s="39"/>
      <c r="C878" s="215" t="s">
        <v>1149</v>
      </c>
      <c r="D878" s="215" t="s">
        <v>145</v>
      </c>
      <c r="E878" s="216" t="s">
        <v>1150</v>
      </c>
      <c r="F878" s="217" t="s">
        <v>1151</v>
      </c>
      <c r="G878" s="218" t="s">
        <v>826</v>
      </c>
      <c r="H878" s="219">
        <v>1</v>
      </c>
      <c r="I878" s="220"/>
      <c r="J878" s="221">
        <f>ROUND(I878*H878,2)</f>
        <v>0</v>
      </c>
      <c r="K878" s="222"/>
      <c r="L878" s="44"/>
      <c r="M878" s="223" t="s">
        <v>1</v>
      </c>
      <c r="N878" s="224" t="s">
        <v>39</v>
      </c>
      <c r="O878" s="91"/>
      <c r="P878" s="225">
        <f>O878*H878</f>
        <v>0</v>
      </c>
      <c r="Q878" s="225">
        <v>0</v>
      </c>
      <c r="R878" s="225">
        <f>Q878*H878</f>
        <v>0</v>
      </c>
      <c r="S878" s="225">
        <v>0</v>
      </c>
      <c r="T878" s="226">
        <f>S878*H878</f>
        <v>0</v>
      </c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R878" s="227" t="s">
        <v>457</v>
      </c>
      <c r="AT878" s="227" t="s">
        <v>145</v>
      </c>
      <c r="AU878" s="227" t="s">
        <v>150</v>
      </c>
      <c r="AY878" s="17" t="s">
        <v>141</v>
      </c>
      <c r="BE878" s="228">
        <f>IF(N878="základní",J878,0)</f>
        <v>0</v>
      </c>
      <c r="BF878" s="228">
        <f>IF(N878="snížená",J878,0)</f>
        <v>0</v>
      </c>
      <c r="BG878" s="228">
        <f>IF(N878="zákl. přenesená",J878,0)</f>
        <v>0</v>
      </c>
      <c r="BH878" s="228">
        <f>IF(N878="sníž. přenesená",J878,0)</f>
        <v>0</v>
      </c>
      <c r="BI878" s="228">
        <f>IF(N878="nulová",J878,0)</f>
        <v>0</v>
      </c>
      <c r="BJ878" s="17" t="s">
        <v>150</v>
      </c>
      <c r="BK878" s="228">
        <f>ROUND(I878*H878,2)</f>
        <v>0</v>
      </c>
      <c r="BL878" s="17" t="s">
        <v>457</v>
      </c>
      <c r="BM878" s="227" t="s">
        <v>1152</v>
      </c>
    </row>
    <row r="879" s="2" customFormat="1" ht="16.5" customHeight="1">
      <c r="A879" s="38"/>
      <c r="B879" s="39"/>
      <c r="C879" s="215" t="s">
        <v>1153</v>
      </c>
      <c r="D879" s="215" t="s">
        <v>145</v>
      </c>
      <c r="E879" s="216" t="s">
        <v>1154</v>
      </c>
      <c r="F879" s="217" t="s">
        <v>1155</v>
      </c>
      <c r="G879" s="218" t="s">
        <v>158</v>
      </c>
      <c r="H879" s="219">
        <v>22</v>
      </c>
      <c r="I879" s="220"/>
      <c r="J879" s="221">
        <f>ROUND(I879*H879,2)</f>
        <v>0</v>
      </c>
      <c r="K879" s="222"/>
      <c r="L879" s="44"/>
      <c r="M879" s="223" t="s">
        <v>1</v>
      </c>
      <c r="N879" s="224" t="s">
        <v>39</v>
      </c>
      <c r="O879" s="91"/>
      <c r="P879" s="225">
        <f>O879*H879</f>
        <v>0</v>
      </c>
      <c r="Q879" s="225">
        <v>0</v>
      </c>
      <c r="R879" s="225">
        <f>Q879*H879</f>
        <v>0</v>
      </c>
      <c r="S879" s="225">
        <v>0</v>
      </c>
      <c r="T879" s="226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27" t="s">
        <v>457</v>
      </c>
      <c r="AT879" s="227" t="s">
        <v>145</v>
      </c>
      <c r="AU879" s="227" t="s">
        <v>150</v>
      </c>
      <c r="AY879" s="17" t="s">
        <v>141</v>
      </c>
      <c r="BE879" s="228">
        <f>IF(N879="základní",J879,0)</f>
        <v>0</v>
      </c>
      <c r="BF879" s="228">
        <f>IF(N879="snížená",J879,0)</f>
        <v>0</v>
      </c>
      <c r="BG879" s="228">
        <f>IF(N879="zákl. přenesená",J879,0)</f>
        <v>0</v>
      </c>
      <c r="BH879" s="228">
        <f>IF(N879="sníž. přenesená",J879,0)</f>
        <v>0</v>
      </c>
      <c r="BI879" s="228">
        <f>IF(N879="nulová",J879,0)</f>
        <v>0</v>
      </c>
      <c r="BJ879" s="17" t="s">
        <v>150</v>
      </c>
      <c r="BK879" s="228">
        <f>ROUND(I879*H879,2)</f>
        <v>0</v>
      </c>
      <c r="BL879" s="17" t="s">
        <v>457</v>
      </c>
      <c r="BM879" s="227" t="s">
        <v>1156</v>
      </c>
    </row>
    <row r="880" s="14" customFormat="1">
      <c r="A880" s="14"/>
      <c r="B880" s="240"/>
      <c r="C880" s="241"/>
      <c r="D880" s="231" t="s">
        <v>152</v>
      </c>
      <c r="E880" s="242" t="s">
        <v>1</v>
      </c>
      <c r="F880" s="243" t="s">
        <v>882</v>
      </c>
      <c r="G880" s="241"/>
      <c r="H880" s="244">
        <v>22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152</v>
      </c>
      <c r="AU880" s="250" t="s">
        <v>150</v>
      </c>
      <c r="AV880" s="14" t="s">
        <v>150</v>
      </c>
      <c r="AW880" s="14" t="s">
        <v>30</v>
      </c>
      <c r="AX880" s="14" t="s">
        <v>81</v>
      </c>
      <c r="AY880" s="250" t="s">
        <v>141</v>
      </c>
    </row>
    <row r="881" s="2" customFormat="1" ht="24.15" customHeight="1">
      <c r="A881" s="38"/>
      <c r="B881" s="39"/>
      <c r="C881" s="262" t="s">
        <v>1157</v>
      </c>
      <c r="D881" s="262" t="s">
        <v>465</v>
      </c>
      <c r="E881" s="263" t="s">
        <v>1158</v>
      </c>
      <c r="F881" s="264" t="s">
        <v>1159</v>
      </c>
      <c r="G881" s="265" t="s">
        <v>158</v>
      </c>
      <c r="H881" s="266">
        <v>22</v>
      </c>
      <c r="I881" s="267"/>
      <c r="J881" s="268">
        <f>ROUND(I881*H881,2)</f>
        <v>0</v>
      </c>
      <c r="K881" s="269"/>
      <c r="L881" s="270"/>
      <c r="M881" s="271" t="s">
        <v>1</v>
      </c>
      <c r="N881" s="272" t="s">
        <v>39</v>
      </c>
      <c r="O881" s="91"/>
      <c r="P881" s="225">
        <f>O881*H881</f>
        <v>0</v>
      </c>
      <c r="Q881" s="225">
        <v>9.0000000000000006E-05</v>
      </c>
      <c r="R881" s="225">
        <f>Q881*H881</f>
        <v>0.00198</v>
      </c>
      <c r="S881" s="225">
        <v>0</v>
      </c>
      <c r="T881" s="226">
        <f>S881*H881</f>
        <v>0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227" t="s">
        <v>468</v>
      </c>
      <c r="AT881" s="227" t="s">
        <v>465</v>
      </c>
      <c r="AU881" s="227" t="s">
        <v>150</v>
      </c>
      <c r="AY881" s="17" t="s">
        <v>141</v>
      </c>
      <c r="BE881" s="228">
        <f>IF(N881="základní",J881,0)</f>
        <v>0</v>
      </c>
      <c r="BF881" s="228">
        <f>IF(N881="snížená",J881,0)</f>
        <v>0</v>
      </c>
      <c r="BG881" s="228">
        <f>IF(N881="zákl. přenesená",J881,0)</f>
        <v>0</v>
      </c>
      <c r="BH881" s="228">
        <f>IF(N881="sníž. přenesená",J881,0)</f>
        <v>0</v>
      </c>
      <c r="BI881" s="228">
        <f>IF(N881="nulová",J881,0)</f>
        <v>0</v>
      </c>
      <c r="BJ881" s="17" t="s">
        <v>150</v>
      </c>
      <c r="BK881" s="228">
        <f>ROUND(I881*H881,2)</f>
        <v>0</v>
      </c>
      <c r="BL881" s="17" t="s">
        <v>457</v>
      </c>
      <c r="BM881" s="227" t="s">
        <v>1160</v>
      </c>
    </row>
    <row r="882" s="14" customFormat="1">
      <c r="A882" s="14"/>
      <c r="B882" s="240"/>
      <c r="C882" s="241"/>
      <c r="D882" s="231" t="s">
        <v>152</v>
      </c>
      <c r="E882" s="242" t="s">
        <v>1</v>
      </c>
      <c r="F882" s="243" t="s">
        <v>882</v>
      </c>
      <c r="G882" s="241"/>
      <c r="H882" s="244">
        <v>22</v>
      </c>
      <c r="I882" s="245"/>
      <c r="J882" s="241"/>
      <c r="K882" s="241"/>
      <c r="L882" s="246"/>
      <c r="M882" s="247"/>
      <c r="N882" s="248"/>
      <c r="O882" s="248"/>
      <c r="P882" s="248"/>
      <c r="Q882" s="248"/>
      <c r="R882" s="248"/>
      <c r="S882" s="248"/>
      <c r="T882" s="24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0" t="s">
        <v>152</v>
      </c>
      <c r="AU882" s="250" t="s">
        <v>150</v>
      </c>
      <c r="AV882" s="14" t="s">
        <v>150</v>
      </c>
      <c r="AW882" s="14" t="s">
        <v>30</v>
      </c>
      <c r="AX882" s="14" t="s">
        <v>81</v>
      </c>
      <c r="AY882" s="250" t="s">
        <v>141</v>
      </c>
    </row>
    <row r="883" s="2" customFormat="1" ht="21.75" customHeight="1">
      <c r="A883" s="38"/>
      <c r="B883" s="39"/>
      <c r="C883" s="215" t="s">
        <v>1161</v>
      </c>
      <c r="D883" s="215" t="s">
        <v>145</v>
      </c>
      <c r="E883" s="216" t="s">
        <v>1162</v>
      </c>
      <c r="F883" s="217" t="s">
        <v>1163</v>
      </c>
      <c r="G883" s="218" t="s">
        <v>158</v>
      </c>
      <c r="H883" s="219">
        <v>31</v>
      </c>
      <c r="I883" s="220"/>
      <c r="J883" s="221">
        <f>ROUND(I883*H883,2)</f>
        <v>0</v>
      </c>
      <c r="K883" s="222"/>
      <c r="L883" s="44"/>
      <c r="M883" s="223" t="s">
        <v>1</v>
      </c>
      <c r="N883" s="224" t="s">
        <v>39</v>
      </c>
      <c r="O883" s="91"/>
      <c r="P883" s="225">
        <f>O883*H883</f>
        <v>0</v>
      </c>
      <c r="Q883" s="225">
        <v>0</v>
      </c>
      <c r="R883" s="225">
        <f>Q883*H883</f>
        <v>0</v>
      </c>
      <c r="S883" s="225">
        <v>0</v>
      </c>
      <c r="T883" s="226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27" t="s">
        <v>457</v>
      </c>
      <c r="AT883" s="227" t="s">
        <v>145</v>
      </c>
      <c r="AU883" s="227" t="s">
        <v>150</v>
      </c>
      <c r="AY883" s="17" t="s">
        <v>141</v>
      </c>
      <c r="BE883" s="228">
        <f>IF(N883="základní",J883,0)</f>
        <v>0</v>
      </c>
      <c r="BF883" s="228">
        <f>IF(N883="snížená",J883,0)</f>
        <v>0</v>
      </c>
      <c r="BG883" s="228">
        <f>IF(N883="zákl. přenesená",J883,0)</f>
        <v>0</v>
      </c>
      <c r="BH883" s="228">
        <f>IF(N883="sníž. přenesená",J883,0)</f>
        <v>0</v>
      </c>
      <c r="BI883" s="228">
        <f>IF(N883="nulová",J883,0)</f>
        <v>0</v>
      </c>
      <c r="BJ883" s="17" t="s">
        <v>150</v>
      </c>
      <c r="BK883" s="228">
        <f>ROUND(I883*H883,2)</f>
        <v>0</v>
      </c>
      <c r="BL883" s="17" t="s">
        <v>457</v>
      </c>
      <c r="BM883" s="227" t="s">
        <v>1164</v>
      </c>
    </row>
    <row r="884" s="14" customFormat="1">
      <c r="A884" s="14"/>
      <c r="B884" s="240"/>
      <c r="C884" s="241"/>
      <c r="D884" s="231" t="s">
        <v>152</v>
      </c>
      <c r="E884" s="242" t="s">
        <v>1</v>
      </c>
      <c r="F884" s="243" t="s">
        <v>918</v>
      </c>
      <c r="G884" s="241"/>
      <c r="H884" s="244">
        <v>31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0" t="s">
        <v>152</v>
      </c>
      <c r="AU884" s="250" t="s">
        <v>150</v>
      </c>
      <c r="AV884" s="14" t="s">
        <v>150</v>
      </c>
      <c r="AW884" s="14" t="s">
        <v>30</v>
      </c>
      <c r="AX884" s="14" t="s">
        <v>81</v>
      </c>
      <c r="AY884" s="250" t="s">
        <v>141</v>
      </c>
    </row>
    <row r="885" s="2" customFormat="1" ht="16.5" customHeight="1">
      <c r="A885" s="38"/>
      <c r="B885" s="39"/>
      <c r="C885" s="262" t="s">
        <v>1165</v>
      </c>
      <c r="D885" s="262" t="s">
        <v>465</v>
      </c>
      <c r="E885" s="263" t="s">
        <v>1166</v>
      </c>
      <c r="F885" s="264" t="s">
        <v>1167</v>
      </c>
      <c r="G885" s="265" t="s">
        <v>158</v>
      </c>
      <c r="H885" s="266">
        <v>31</v>
      </c>
      <c r="I885" s="267"/>
      <c r="J885" s="268">
        <f>ROUND(I885*H885,2)</f>
        <v>0</v>
      </c>
      <c r="K885" s="269"/>
      <c r="L885" s="270"/>
      <c r="M885" s="271" t="s">
        <v>1</v>
      </c>
      <c r="N885" s="272" t="s">
        <v>39</v>
      </c>
      <c r="O885" s="91"/>
      <c r="P885" s="225">
        <f>O885*H885</f>
        <v>0</v>
      </c>
      <c r="Q885" s="225">
        <v>2.0000000000000002E-05</v>
      </c>
      <c r="R885" s="225">
        <f>Q885*H885</f>
        <v>0.00062</v>
      </c>
      <c r="S885" s="225">
        <v>0</v>
      </c>
      <c r="T885" s="226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7" t="s">
        <v>468</v>
      </c>
      <c r="AT885" s="227" t="s">
        <v>465</v>
      </c>
      <c r="AU885" s="227" t="s">
        <v>150</v>
      </c>
      <c r="AY885" s="17" t="s">
        <v>141</v>
      </c>
      <c r="BE885" s="228">
        <f>IF(N885="základní",J885,0)</f>
        <v>0</v>
      </c>
      <c r="BF885" s="228">
        <f>IF(N885="snížená",J885,0)</f>
        <v>0</v>
      </c>
      <c r="BG885" s="228">
        <f>IF(N885="zákl. přenesená",J885,0)</f>
        <v>0</v>
      </c>
      <c r="BH885" s="228">
        <f>IF(N885="sníž. přenesená",J885,0)</f>
        <v>0</v>
      </c>
      <c r="BI885" s="228">
        <f>IF(N885="nulová",J885,0)</f>
        <v>0</v>
      </c>
      <c r="BJ885" s="17" t="s">
        <v>150</v>
      </c>
      <c r="BK885" s="228">
        <f>ROUND(I885*H885,2)</f>
        <v>0</v>
      </c>
      <c r="BL885" s="17" t="s">
        <v>457</v>
      </c>
      <c r="BM885" s="227" t="s">
        <v>1168</v>
      </c>
    </row>
    <row r="886" s="2" customFormat="1" ht="24.15" customHeight="1">
      <c r="A886" s="38"/>
      <c r="B886" s="39"/>
      <c r="C886" s="215" t="s">
        <v>1169</v>
      </c>
      <c r="D886" s="215" t="s">
        <v>145</v>
      </c>
      <c r="E886" s="216" t="s">
        <v>1170</v>
      </c>
      <c r="F886" s="217" t="s">
        <v>1171</v>
      </c>
      <c r="G886" s="218" t="s">
        <v>180</v>
      </c>
      <c r="H886" s="219">
        <v>252</v>
      </c>
      <c r="I886" s="220"/>
      <c r="J886" s="221">
        <f>ROUND(I886*H886,2)</f>
        <v>0</v>
      </c>
      <c r="K886" s="222"/>
      <c r="L886" s="44"/>
      <c r="M886" s="223" t="s">
        <v>1</v>
      </c>
      <c r="N886" s="224" t="s">
        <v>39</v>
      </c>
      <c r="O886" s="91"/>
      <c r="P886" s="225">
        <f>O886*H886</f>
        <v>0</v>
      </c>
      <c r="Q886" s="225">
        <v>0</v>
      </c>
      <c r="R886" s="225">
        <f>Q886*H886</f>
        <v>0</v>
      </c>
      <c r="S886" s="225">
        <v>0</v>
      </c>
      <c r="T886" s="226">
        <f>S886*H886</f>
        <v>0</v>
      </c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R886" s="227" t="s">
        <v>457</v>
      </c>
      <c r="AT886" s="227" t="s">
        <v>145</v>
      </c>
      <c r="AU886" s="227" t="s">
        <v>150</v>
      </c>
      <c r="AY886" s="17" t="s">
        <v>141</v>
      </c>
      <c r="BE886" s="228">
        <f>IF(N886="základní",J886,0)</f>
        <v>0</v>
      </c>
      <c r="BF886" s="228">
        <f>IF(N886="snížená",J886,0)</f>
        <v>0</v>
      </c>
      <c r="BG886" s="228">
        <f>IF(N886="zákl. přenesená",J886,0)</f>
        <v>0</v>
      </c>
      <c r="BH886" s="228">
        <f>IF(N886="sníž. přenesená",J886,0)</f>
        <v>0</v>
      </c>
      <c r="BI886" s="228">
        <f>IF(N886="nulová",J886,0)</f>
        <v>0</v>
      </c>
      <c r="BJ886" s="17" t="s">
        <v>150</v>
      </c>
      <c r="BK886" s="228">
        <f>ROUND(I886*H886,2)</f>
        <v>0</v>
      </c>
      <c r="BL886" s="17" t="s">
        <v>457</v>
      </c>
      <c r="BM886" s="227" t="s">
        <v>1172</v>
      </c>
    </row>
    <row r="887" s="14" customFormat="1">
      <c r="A887" s="14"/>
      <c r="B887" s="240"/>
      <c r="C887" s="241"/>
      <c r="D887" s="231" t="s">
        <v>152</v>
      </c>
      <c r="E887" s="242" t="s">
        <v>1</v>
      </c>
      <c r="F887" s="243" t="s">
        <v>1173</v>
      </c>
      <c r="G887" s="241"/>
      <c r="H887" s="244">
        <v>252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152</v>
      </c>
      <c r="AU887" s="250" t="s">
        <v>150</v>
      </c>
      <c r="AV887" s="14" t="s">
        <v>150</v>
      </c>
      <c r="AW887" s="14" t="s">
        <v>30</v>
      </c>
      <c r="AX887" s="14" t="s">
        <v>81</v>
      </c>
      <c r="AY887" s="250" t="s">
        <v>141</v>
      </c>
    </row>
    <row r="888" s="2" customFormat="1" ht="24.15" customHeight="1">
      <c r="A888" s="38"/>
      <c r="B888" s="39"/>
      <c r="C888" s="262" t="s">
        <v>1174</v>
      </c>
      <c r="D888" s="262" t="s">
        <v>465</v>
      </c>
      <c r="E888" s="263" t="s">
        <v>1175</v>
      </c>
      <c r="F888" s="264" t="s">
        <v>1176</v>
      </c>
      <c r="G888" s="265" t="s">
        <v>180</v>
      </c>
      <c r="H888" s="266">
        <v>116.40000000000001</v>
      </c>
      <c r="I888" s="267"/>
      <c r="J888" s="268">
        <f>ROUND(I888*H888,2)</f>
        <v>0</v>
      </c>
      <c r="K888" s="269"/>
      <c r="L888" s="270"/>
      <c r="M888" s="271" t="s">
        <v>1</v>
      </c>
      <c r="N888" s="272" t="s">
        <v>39</v>
      </c>
      <c r="O888" s="91"/>
      <c r="P888" s="225">
        <f>O888*H888</f>
        <v>0</v>
      </c>
      <c r="Q888" s="225">
        <v>1.0000000000000001E-05</v>
      </c>
      <c r="R888" s="225">
        <f>Q888*H888</f>
        <v>0.0011640000000000001</v>
      </c>
      <c r="S888" s="225">
        <v>0</v>
      </c>
      <c r="T888" s="226">
        <f>S888*H888</f>
        <v>0</v>
      </c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R888" s="227" t="s">
        <v>468</v>
      </c>
      <c r="AT888" s="227" t="s">
        <v>465</v>
      </c>
      <c r="AU888" s="227" t="s">
        <v>150</v>
      </c>
      <c r="AY888" s="17" t="s">
        <v>141</v>
      </c>
      <c r="BE888" s="228">
        <f>IF(N888="základní",J888,0)</f>
        <v>0</v>
      </c>
      <c r="BF888" s="228">
        <f>IF(N888="snížená",J888,0)</f>
        <v>0</v>
      </c>
      <c r="BG888" s="228">
        <f>IF(N888="zákl. přenesená",J888,0)</f>
        <v>0</v>
      </c>
      <c r="BH888" s="228">
        <f>IF(N888="sníž. přenesená",J888,0)</f>
        <v>0</v>
      </c>
      <c r="BI888" s="228">
        <f>IF(N888="nulová",J888,0)</f>
        <v>0</v>
      </c>
      <c r="BJ888" s="17" t="s">
        <v>150</v>
      </c>
      <c r="BK888" s="228">
        <f>ROUND(I888*H888,2)</f>
        <v>0</v>
      </c>
      <c r="BL888" s="17" t="s">
        <v>457</v>
      </c>
      <c r="BM888" s="227" t="s">
        <v>1177</v>
      </c>
    </row>
    <row r="889" s="13" customFormat="1">
      <c r="A889" s="13"/>
      <c r="B889" s="229"/>
      <c r="C889" s="230"/>
      <c r="D889" s="231" t="s">
        <v>152</v>
      </c>
      <c r="E889" s="232" t="s">
        <v>1</v>
      </c>
      <c r="F889" s="233" t="s">
        <v>1178</v>
      </c>
      <c r="G889" s="230"/>
      <c r="H889" s="232" t="s">
        <v>1</v>
      </c>
      <c r="I889" s="234"/>
      <c r="J889" s="230"/>
      <c r="K889" s="230"/>
      <c r="L889" s="235"/>
      <c r="M889" s="236"/>
      <c r="N889" s="237"/>
      <c r="O889" s="237"/>
      <c r="P889" s="237"/>
      <c r="Q889" s="237"/>
      <c r="R889" s="237"/>
      <c r="S889" s="237"/>
      <c r="T889" s="23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9" t="s">
        <v>152</v>
      </c>
      <c r="AU889" s="239" t="s">
        <v>150</v>
      </c>
      <c r="AV889" s="13" t="s">
        <v>81</v>
      </c>
      <c r="AW889" s="13" t="s">
        <v>30</v>
      </c>
      <c r="AX889" s="13" t="s">
        <v>73</v>
      </c>
      <c r="AY889" s="239" t="s">
        <v>141</v>
      </c>
    </row>
    <row r="890" s="13" customFormat="1">
      <c r="A890" s="13"/>
      <c r="B890" s="229"/>
      <c r="C890" s="230"/>
      <c r="D890" s="231" t="s">
        <v>152</v>
      </c>
      <c r="E890" s="232" t="s">
        <v>1</v>
      </c>
      <c r="F890" s="233" t="s">
        <v>1179</v>
      </c>
      <c r="G890" s="230"/>
      <c r="H890" s="232" t="s">
        <v>1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9" t="s">
        <v>152</v>
      </c>
      <c r="AU890" s="239" t="s">
        <v>150</v>
      </c>
      <c r="AV890" s="13" t="s">
        <v>81</v>
      </c>
      <c r="AW890" s="13" t="s">
        <v>30</v>
      </c>
      <c r="AX890" s="13" t="s">
        <v>73</v>
      </c>
      <c r="AY890" s="239" t="s">
        <v>141</v>
      </c>
    </row>
    <row r="891" s="13" customFormat="1">
      <c r="A891" s="13"/>
      <c r="B891" s="229"/>
      <c r="C891" s="230"/>
      <c r="D891" s="231" t="s">
        <v>152</v>
      </c>
      <c r="E891" s="232" t="s">
        <v>1</v>
      </c>
      <c r="F891" s="233" t="s">
        <v>194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152</v>
      </c>
      <c r="AU891" s="239" t="s">
        <v>150</v>
      </c>
      <c r="AV891" s="13" t="s">
        <v>81</v>
      </c>
      <c r="AW891" s="13" t="s">
        <v>30</v>
      </c>
      <c r="AX891" s="13" t="s">
        <v>73</v>
      </c>
      <c r="AY891" s="239" t="s">
        <v>141</v>
      </c>
    </row>
    <row r="892" s="14" customFormat="1">
      <c r="A892" s="14"/>
      <c r="B892" s="240"/>
      <c r="C892" s="241"/>
      <c r="D892" s="231" t="s">
        <v>152</v>
      </c>
      <c r="E892" s="242" t="s">
        <v>1</v>
      </c>
      <c r="F892" s="243" t="s">
        <v>840</v>
      </c>
      <c r="G892" s="241"/>
      <c r="H892" s="244">
        <v>18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152</v>
      </c>
      <c r="AU892" s="250" t="s">
        <v>150</v>
      </c>
      <c r="AV892" s="14" t="s">
        <v>150</v>
      </c>
      <c r="AW892" s="14" t="s">
        <v>30</v>
      </c>
      <c r="AX892" s="14" t="s">
        <v>73</v>
      </c>
      <c r="AY892" s="250" t="s">
        <v>141</v>
      </c>
    </row>
    <row r="893" s="13" customFormat="1">
      <c r="A893" s="13"/>
      <c r="B893" s="229"/>
      <c r="C893" s="230"/>
      <c r="D893" s="231" t="s">
        <v>152</v>
      </c>
      <c r="E893" s="232" t="s">
        <v>1</v>
      </c>
      <c r="F893" s="233" t="s">
        <v>204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152</v>
      </c>
      <c r="AU893" s="239" t="s">
        <v>150</v>
      </c>
      <c r="AV893" s="13" t="s">
        <v>81</v>
      </c>
      <c r="AW893" s="13" t="s">
        <v>30</v>
      </c>
      <c r="AX893" s="13" t="s">
        <v>73</v>
      </c>
      <c r="AY893" s="239" t="s">
        <v>141</v>
      </c>
    </row>
    <row r="894" s="14" customFormat="1">
      <c r="A894" s="14"/>
      <c r="B894" s="240"/>
      <c r="C894" s="241"/>
      <c r="D894" s="231" t="s">
        <v>152</v>
      </c>
      <c r="E894" s="242" t="s">
        <v>1</v>
      </c>
      <c r="F894" s="243" t="s">
        <v>457</v>
      </c>
      <c r="G894" s="241"/>
      <c r="H894" s="244">
        <v>16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152</v>
      </c>
      <c r="AU894" s="250" t="s">
        <v>150</v>
      </c>
      <c r="AV894" s="14" t="s">
        <v>150</v>
      </c>
      <c r="AW894" s="14" t="s">
        <v>30</v>
      </c>
      <c r="AX894" s="14" t="s">
        <v>73</v>
      </c>
      <c r="AY894" s="250" t="s">
        <v>141</v>
      </c>
    </row>
    <row r="895" s="13" customFormat="1">
      <c r="A895" s="13"/>
      <c r="B895" s="229"/>
      <c r="C895" s="230"/>
      <c r="D895" s="231" t="s">
        <v>152</v>
      </c>
      <c r="E895" s="232" t="s">
        <v>1</v>
      </c>
      <c r="F895" s="233" t="s">
        <v>239</v>
      </c>
      <c r="G895" s="230"/>
      <c r="H895" s="232" t="s">
        <v>1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9" t="s">
        <v>152</v>
      </c>
      <c r="AU895" s="239" t="s">
        <v>150</v>
      </c>
      <c r="AV895" s="13" t="s">
        <v>81</v>
      </c>
      <c r="AW895" s="13" t="s">
        <v>30</v>
      </c>
      <c r="AX895" s="13" t="s">
        <v>73</v>
      </c>
      <c r="AY895" s="239" t="s">
        <v>141</v>
      </c>
    </row>
    <row r="896" s="14" customFormat="1">
      <c r="A896" s="14"/>
      <c r="B896" s="240"/>
      <c r="C896" s="241"/>
      <c r="D896" s="231" t="s">
        <v>152</v>
      </c>
      <c r="E896" s="242" t="s">
        <v>1</v>
      </c>
      <c r="F896" s="243" t="s">
        <v>188</v>
      </c>
      <c r="G896" s="241"/>
      <c r="H896" s="244">
        <v>6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0" t="s">
        <v>152</v>
      </c>
      <c r="AU896" s="250" t="s">
        <v>150</v>
      </c>
      <c r="AV896" s="14" t="s">
        <v>150</v>
      </c>
      <c r="AW896" s="14" t="s">
        <v>30</v>
      </c>
      <c r="AX896" s="14" t="s">
        <v>73</v>
      </c>
      <c r="AY896" s="250" t="s">
        <v>141</v>
      </c>
    </row>
    <row r="897" s="13" customFormat="1">
      <c r="A897" s="13"/>
      <c r="B897" s="229"/>
      <c r="C897" s="230"/>
      <c r="D897" s="231" t="s">
        <v>152</v>
      </c>
      <c r="E897" s="232" t="s">
        <v>1</v>
      </c>
      <c r="F897" s="233" t="s">
        <v>1180</v>
      </c>
      <c r="G897" s="230"/>
      <c r="H897" s="232" t="s">
        <v>1</v>
      </c>
      <c r="I897" s="234"/>
      <c r="J897" s="230"/>
      <c r="K897" s="230"/>
      <c r="L897" s="235"/>
      <c r="M897" s="236"/>
      <c r="N897" s="237"/>
      <c r="O897" s="237"/>
      <c r="P897" s="237"/>
      <c r="Q897" s="237"/>
      <c r="R897" s="237"/>
      <c r="S897" s="237"/>
      <c r="T897" s="23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9" t="s">
        <v>152</v>
      </c>
      <c r="AU897" s="239" t="s">
        <v>150</v>
      </c>
      <c r="AV897" s="13" t="s">
        <v>81</v>
      </c>
      <c r="AW897" s="13" t="s">
        <v>30</v>
      </c>
      <c r="AX897" s="13" t="s">
        <v>73</v>
      </c>
      <c r="AY897" s="239" t="s">
        <v>141</v>
      </c>
    </row>
    <row r="898" s="13" customFormat="1">
      <c r="A898" s="13"/>
      <c r="B898" s="229"/>
      <c r="C898" s="230"/>
      <c r="D898" s="231" t="s">
        <v>152</v>
      </c>
      <c r="E898" s="232" t="s">
        <v>1</v>
      </c>
      <c r="F898" s="233" t="s">
        <v>1082</v>
      </c>
      <c r="G898" s="230"/>
      <c r="H898" s="232" t="s">
        <v>1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9" t="s">
        <v>152</v>
      </c>
      <c r="AU898" s="239" t="s">
        <v>150</v>
      </c>
      <c r="AV898" s="13" t="s">
        <v>81</v>
      </c>
      <c r="AW898" s="13" t="s">
        <v>30</v>
      </c>
      <c r="AX898" s="13" t="s">
        <v>73</v>
      </c>
      <c r="AY898" s="239" t="s">
        <v>141</v>
      </c>
    </row>
    <row r="899" s="14" customFormat="1">
      <c r="A899" s="14"/>
      <c r="B899" s="240"/>
      <c r="C899" s="241"/>
      <c r="D899" s="231" t="s">
        <v>152</v>
      </c>
      <c r="E899" s="242" t="s">
        <v>1</v>
      </c>
      <c r="F899" s="243" t="s">
        <v>938</v>
      </c>
      <c r="G899" s="241"/>
      <c r="H899" s="244">
        <v>35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152</v>
      </c>
      <c r="AU899" s="250" t="s">
        <v>150</v>
      </c>
      <c r="AV899" s="14" t="s">
        <v>150</v>
      </c>
      <c r="AW899" s="14" t="s">
        <v>30</v>
      </c>
      <c r="AX899" s="14" t="s">
        <v>73</v>
      </c>
      <c r="AY899" s="250" t="s">
        <v>141</v>
      </c>
    </row>
    <row r="900" s="13" customFormat="1">
      <c r="A900" s="13"/>
      <c r="B900" s="229"/>
      <c r="C900" s="230"/>
      <c r="D900" s="231" t="s">
        <v>152</v>
      </c>
      <c r="E900" s="232" t="s">
        <v>1</v>
      </c>
      <c r="F900" s="233" t="s">
        <v>460</v>
      </c>
      <c r="G900" s="230"/>
      <c r="H900" s="232" t="s">
        <v>1</v>
      </c>
      <c r="I900" s="234"/>
      <c r="J900" s="230"/>
      <c r="K900" s="230"/>
      <c r="L900" s="235"/>
      <c r="M900" s="236"/>
      <c r="N900" s="237"/>
      <c r="O900" s="237"/>
      <c r="P900" s="237"/>
      <c r="Q900" s="237"/>
      <c r="R900" s="237"/>
      <c r="S900" s="237"/>
      <c r="T900" s="238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9" t="s">
        <v>152</v>
      </c>
      <c r="AU900" s="239" t="s">
        <v>150</v>
      </c>
      <c r="AV900" s="13" t="s">
        <v>81</v>
      </c>
      <c r="AW900" s="13" t="s">
        <v>30</v>
      </c>
      <c r="AX900" s="13" t="s">
        <v>73</v>
      </c>
      <c r="AY900" s="239" t="s">
        <v>141</v>
      </c>
    </row>
    <row r="901" s="14" customFormat="1">
      <c r="A901" s="14"/>
      <c r="B901" s="240"/>
      <c r="C901" s="241"/>
      <c r="D901" s="231" t="s">
        <v>152</v>
      </c>
      <c r="E901" s="242" t="s">
        <v>1</v>
      </c>
      <c r="F901" s="243" t="s">
        <v>8</v>
      </c>
      <c r="G901" s="241"/>
      <c r="H901" s="244">
        <v>15</v>
      </c>
      <c r="I901" s="245"/>
      <c r="J901" s="241"/>
      <c r="K901" s="241"/>
      <c r="L901" s="246"/>
      <c r="M901" s="247"/>
      <c r="N901" s="248"/>
      <c r="O901" s="248"/>
      <c r="P901" s="248"/>
      <c r="Q901" s="248"/>
      <c r="R901" s="248"/>
      <c r="S901" s="248"/>
      <c r="T901" s="249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0" t="s">
        <v>152</v>
      </c>
      <c r="AU901" s="250" t="s">
        <v>150</v>
      </c>
      <c r="AV901" s="14" t="s">
        <v>150</v>
      </c>
      <c r="AW901" s="14" t="s">
        <v>30</v>
      </c>
      <c r="AX901" s="14" t="s">
        <v>73</v>
      </c>
      <c r="AY901" s="250" t="s">
        <v>141</v>
      </c>
    </row>
    <row r="902" s="13" customFormat="1">
      <c r="A902" s="13"/>
      <c r="B902" s="229"/>
      <c r="C902" s="230"/>
      <c r="D902" s="231" t="s">
        <v>152</v>
      </c>
      <c r="E902" s="232" t="s">
        <v>1</v>
      </c>
      <c r="F902" s="233" t="s">
        <v>1181</v>
      </c>
      <c r="G902" s="230"/>
      <c r="H902" s="232" t="s">
        <v>1</v>
      </c>
      <c r="I902" s="234"/>
      <c r="J902" s="230"/>
      <c r="K902" s="230"/>
      <c r="L902" s="235"/>
      <c r="M902" s="236"/>
      <c r="N902" s="237"/>
      <c r="O902" s="237"/>
      <c r="P902" s="237"/>
      <c r="Q902" s="237"/>
      <c r="R902" s="237"/>
      <c r="S902" s="237"/>
      <c r="T902" s="23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9" t="s">
        <v>152</v>
      </c>
      <c r="AU902" s="239" t="s">
        <v>150</v>
      </c>
      <c r="AV902" s="13" t="s">
        <v>81</v>
      </c>
      <c r="AW902" s="13" t="s">
        <v>30</v>
      </c>
      <c r="AX902" s="13" t="s">
        <v>73</v>
      </c>
      <c r="AY902" s="239" t="s">
        <v>141</v>
      </c>
    </row>
    <row r="903" s="14" customFormat="1">
      <c r="A903" s="14"/>
      <c r="B903" s="240"/>
      <c r="C903" s="241"/>
      <c r="D903" s="231" t="s">
        <v>152</v>
      </c>
      <c r="E903" s="242" t="s">
        <v>1</v>
      </c>
      <c r="F903" s="243" t="s">
        <v>703</v>
      </c>
      <c r="G903" s="241"/>
      <c r="H903" s="244">
        <v>7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152</v>
      </c>
      <c r="AU903" s="250" t="s">
        <v>150</v>
      </c>
      <c r="AV903" s="14" t="s">
        <v>150</v>
      </c>
      <c r="AW903" s="14" t="s">
        <v>30</v>
      </c>
      <c r="AX903" s="14" t="s">
        <v>73</v>
      </c>
      <c r="AY903" s="250" t="s">
        <v>141</v>
      </c>
    </row>
    <row r="904" s="15" customFormat="1">
      <c r="A904" s="15"/>
      <c r="B904" s="251"/>
      <c r="C904" s="252"/>
      <c r="D904" s="231" t="s">
        <v>152</v>
      </c>
      <c r="E904" s="253" t="s">
        <v>1</v>
      </c>
      <c r="F904" s="254" t="s">
        <v>170</v>
      </c>
      <c r="G904" s="252"/>
      <c r="H904" s="255">
        <v>97</v>
      </c>
      <c r="I904" s="256"/>
      <c r="J904" s="252"/>
      <c r="K904" s="252"/>
      <c r="L904" s="257"/>
      <c r="M904" s="258"/>
      <c r="N904" s="259"/>
      <c r="O904" s="259"/>
      <c r="P904" s="259"/>
      <c r="Q904" s="259"/>
      <c r="R904" s="259"/>
      <c r="S904" s="259"/>
      <c r="T904" s="260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61" t="s">
        <v>152</v>
      </c>
      <c r="AU904" s="261" t="s">
        <v>150</v>
      </c>
      <c r="AV904" s="15" t="s">
        <v>149</v>
      </c>
      <c r="AW904" s="15" t="s">
        <v>30</v>
      </c>
      <c r="AX904" s="15" t="s">
        <v>81</v>
      </c>
      <c r="AY904" s="261" t="s">
        <v>141</v>
      </c>
    </row>
    <row r="905" s="14" customFormat="1">
      <c r="A905" s="14"/>
      <c r="B905" s="240"/>
      <c r="C905" s="241"/>
      <c r="D905" s="231" t="s">
        <v>152</v>
      </c>
      <c r="E905" s="241"/>
      <c r="F905" s="243" t="s">
        <v>1182</v>
      </c>
      <c r="G905" s="241"/>
      <c r="H905" s="244">
        <v>116.40000000000001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0" t="s">
        <v>152</v>
      </c>
      <c r="AU905" s="250" t="s">
        <v>150</v>
      </c>
      <c r="AV905" s="14" t="s">
        <v>150</v>
      </c>
      <c r="AW905" s="14" t="s">
        <v>4</v>
      </c>
      <c r="AX905" s="14" t="s">
        <v>81</v>
      </c>
      <c r="AY905" s="250" t="s">
        <v>141</v>
      </c>
    </row>
    <row r="906" s="2" customFormat="1" ht="24.15" customHeight="1">
      <c r="A906" s="38"/>
      <c r="B906" s="39"/>
      <c r="C906" s="262" t="s">
        <v>1183</v>
      </c>
      <c r="D906" s="262" t="s">
        <v>465</v>
      </c>
      <c r="E906" s="263" t="s">
        <v>1184</v>
      </c>
      <c r="F906" s="264" t="s">
        <v>1185</v>
      </c>
      <c r="G906" s="265" t="s">
        <v>180</v>
      </c>
      <c r="H906" s="266">
        <v>186</v>
      </c>
      <c r="I906" s="267"/>
      <c r="J906" s="268">
        <f>ROUND(I906*H906,2)</f>
        <v>0</v>
      </c>
      <c r="K906" s="269"/>
      <c r="L906" s="270"/>
      <c r="M906" s="271" t="s">
        <v>1</v>
      </c>
      <c r="N906" s="272" t="s">
        <v>39</v>
      </c>
      <c r="O906" s="91"/>
      <c r="P906" s="225">
        <f>O906*H906</f>
        <v>0</v>
      </c>
      <c r="Q906" s="225">
        <v>1.0000000000000001E-05</v>
      </c>
      <c r="R906" s="225">
        <f>Q906*H906</f>
        <v>0.0018600000000000001</v>
      </c>
      <c r="S906" s="225">
        <v>0</v>
      </c>
      <c r="T906" s="226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227" t="s">
        <v>468</v>
      </c>
      <c r="AT906" s="227" t="s">
        <v>465</v>
      </c>
      <c r="AU906" s="227" t="s">
        <v>150</v>
      </c>
      <c r="AY906" s="17" t="s">
        <v>141</v>
      </c>
      <c r="BE906" s="228">
        <f>IF(N906="základní",J906,0)</f>
        <v>0</v>
      </c>
      <c r="BF906" s="228">
        <f>IF(N906="snížená",J906,0)</f>
        <v>0</v>
      </c>
      <c r="BG906" s="228">
        <f>IF(N906="zákl. přenesená",J906,0)</f>
        <v>0</v>
      </c>
      <c r="BH906" s="228">
        <f>IF(N906="sníž. přenesená",J906,0)</f>
        <v>0</v>
      </c>
      <c r="BI906" s="228">
        <f>IF(N906="nulová",J906,0)</f>
        <v>0</v>
      </c>
      <c r="BJ906" s="17" t="s">
        <v>150</v>
      </c>
      <c r="BK906" s="228">
        <f>ROUND(I906*H906,2)</f>
        <v>0</v>
      </c>
      <c r="BL906" s="17" t="s">
        <v>457</v>
      </c>
      <c r="BM906" s="227" t="s">
        <v>1186</v>
      </c>
    </row>
    <row r="907" s="13" customFormat="1">
      <c r="A907" s="13"/>
      <c r="B907" s="229"/>
      <c r="C907" s="230"/>
      <c r="D907" s="231" t="s">
        <v>152</v>
      </c>
      <c r="E907" s="232" t="s">
        <v>1</v>
      </c>
      <c r="F907" s="233" t="s">
        <v>1187</v>
      </c>
      <c r="G907" s="230"/>
      <c r="H907" s="232" t="s">
        <v>1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152</v>
      </c>
      <c r="AU907" s="239" t="s">
        <v>150</v>
      </c>
      <c r="AV907" s="13" t="s">
        <v>81</v>
      </c>
      <c r="AW907" s="13" t="s">
        <v>30</v>
      </c>
      <c r="AX907" s="13" t="s">
        <v>73</v>
      </c>
      <c r="AY907" s="239" t="s">
        <v>141</v>
      </c>
    </row>
    <row r="908" s="13" customFormat="1">
      <c r="A908" s="13"/>
      <c r="B908" s="229"/>
      <c r="C908" s="230"/>
      <c r="D908" s="231" t="s">
        <v>152</v>
      </c>
      <c r="E908" s="232" t="s">
        <v>1</v>
      </c>
      <c r="F908" s="233" t="s">
        <v>1188</v>
      </c>
      <c r="G908" s="230"/>
      <c r="H908" s="232" t="s">
        <v>1</v>
      </c>
      <c r="I908" s="234"/>
      <c r="J908" s="230"/>
      <c r="K908" s="230"/>
      <c r="L908" s="235"/>
      <c r="M908" s="236"/>
      <c r="N908" s="237"/>
      <c r="O908" s="237"/>
      <c r="P908" s="237"/>
      <c r="Q908" s="237"/>
      <c r="R908" s="237"/>
      <c r="S908" s="237"/>
      <c r="T908" s="23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9" t="s">
        <v>152</v>
      </c>
      <c r="AU908" s="239" t="s">
        <v>150</v>
      </c>
      <c r="AV908" s="13" t="s">
        <v>81</v>
      </c>
      <c r="AW908" s="13" t="s">
        <v>30</v>
      </c>
      <c r="AX908" s="13" t="s">
        <v>73</v>
      </c>
      <c r="AY908" s="239" t="s">
        <v>141</v>
      </c>
    </row>
    <row r="909" s="14" customFormat="1">
      <c r="A909" s="14"/>
      <c r="B909" s="240"/>
      <c r="C909" s="241"/>
      <c r="D909" s="231" t="s">
        <v>152</v>
      </c>
      <c r="E909" s="242" t="s">
        <v>1</v>
      </c>
      <c r="F909" s="243" t="s">
        <v>182</v>
      </c>
      <c r="G909" s="241"/>
      <c r="H909" s="244">
        <v>12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152</v>
      </c>
      <c r="AU909" s="250" t="s">
        <v>150</v>
      </c>
      <c r="AV909" s="14" t="s">
        <v>150</v>
      </c>
      <c r="AW909" s="14" t="s">
        <v>30</v>
      </c>
      <c r="AX909" s="14" t="s">
        <v>73</v>
      </c>
      <c r="AY909" s="250" t="s">
        <v>141</v>
      </c>
    </row>
    <row r="910" s="13" customFormat="1">
      <c r="A910" s="13"/>
      <c r="B910" s="229"/>
      <c r="C910" s="230"/>
      <c r="D910" s="231" t="s">
        <v>152</v>
      </c>
      <c r="E910" s="232" t="s">
        <v>1</v>
      </c>
      <c r="F910" s="233" t="s">
        <v>1189</v>
      </c>
      <c r="G910" s="230"/>
      <c r="H910" s="232" t="s">
        <v>1</v>
      </c>
      <c r="I910" s="234"/>
      <c r="J910" s="230"/>
      <c r="K910" s="230"/>
      <c r="L910" s="235"/>
      <c r="M910" s="236"/>
      <c r="N910" s="237"/>
      <c r="O910" s="237"/>
      <c r="P910" s="237"/>
      <c r="Q910" s="237"/>
      <c r="R910" s="237"/>
      <c r="S910" s="237"/>
      <c r="T910" s="23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9" t="s">
        <v>152</v>
      </c>
      <c r="AU910" s="239" t="s">
        <v>150</v>
      </c>
      <c r="AV910" s="13" t="s">
        <v>81</v>
      </c>
      <c r="AW910" s="13" t="s">
        <v>30</v>
      </c>
      <c r="AX910" s="13" t="s">
        <v>73</v>
      </c>
      <c r="AY910" s="239" t="s">
        <v>141</v>
      </c>
    </row>
    <row r="911" s="14" customFormat="1">
      <c r="A911" s="14"/>
      <c r="B911" s="240"/>
      <c r="C911" s="241"/>
      <c r="D911" s="231" t="s">
        <v>152</v>
      </c>
      <c r="E911" s="242" t="s">
        <v>1</v>
      </c>
      <c r="F911" s="243" t="s">
        <v>8</v>
      </c>
      <c r="G911" s="241"/>
      <c r="H911" s="244">
        <v>15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0" t="s">
        <v>152</v>
      </c>
      <c r="AU911" s="250" t="s">
        <v>150</v>
      </c>
      <c r="AV911" s="14" t="s">
        <v>150</v>
      </c>
      <c r="AW911" s="14" t="s">
        <v>30</v>
      </c>
      <c r="AX911" s="14" t="s">
        <v>73</v>
      </c>
      <c r="AY911" s="250" t="s">
        <v>141</v>
      </c>
    </row>
    <row r="912" s="13" customFormat="1">
      <c r="A912" s="13"/>
      <c r="B912" s="229"/>
      <c r="C912" s="230"/>
      <c r="D912" s="231" t="s">
        <v>152</v>
      </c>
      <c r="E912" s="232" t="s">
        <v>1</v>
      </c>
      <c r="F912" s="233" t="s">
        <v>1190</v>
      </c>
      <c r="G912" s="230"/>
      <c r="H912" s="232" t="s">
        <v>1</v>
      </c>
      <c r="I912" s="234"/>
      <c r="J912" s="230"/>
      <c r="K912" s="230"/>
      <c r="L912" s="235"/>
      <c r="M912" s="236"/>
      <c r="N912" s="237"/>
      <c r="O912" s="237"/>
      <c r="P912" s="237"/>
      <c r="Q912" s="237"/>
      <c r="R912" s="237"/>
      <c r="S912" s="237"/>
      <c r="T912" s="23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9" t="s">
        <v>152</v>
      </c>
      <c r="AU912" s="239" t="s">
        <v>150</v>
      </c>
      <c r="AV912" s="13" t="s">
        <v>81</v>
      </c>
      <c r="AW912" s="13" t="s">
        <v>30</v>
      </c>
      <c r="AX912" s="13" t="s">
        <v>73</v>
      </c>
      <c r="AY912" s="239" t="s">
        <v>141</v>
      </c>
    </row>
    <row r="913" s="14" customFormat="1">
      <c r="A913" s="14"/>
      <c r="B913" s="240"/>
      <c r="C913" s="241"/>
      <c r="D913" s="231" t="s">
        <v>152</v>
      </c>
      <c r="E913" s="242" t="s">
        <v>1</v>
      </c>
      <c r="F913" s="243" t="s">
        <v>1191</v>
      </c>
      <c r="G913" s="241"/>
      <c r="H913" s="244">
        <v>28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0" t="s">
        <v>152</v>
      </c>
      <c r="AU913" s="250" t="s">
        <v>150</v>
      </c>
      <c r="AV913" s="14" t="s">
        <v>150</v>
      </c>
      <c r="AW913" s="14" t="s">
        <v>30</v>
      </c>
      <c r="AX913" s="14" t="s">
        <v>73</v>
      </c>
      <c r="AY913" s="250" t="s">
        <v>141</v>
      </c>
    </row>
    <row r="914" s="13" customFormat="1">
      <c r="A914" s="13"/>
      <c r="B914" s="229"/>
      <c r="C914" s="230"/>
      <c r="D914" s="231" t="s">
        <v>152</v>
      </c>
      <c r="E914" s="232" t="s">
        <v>1</v>
      </c>
      <c r="F914" s="233" t="s">
        <v>1192</v>
      </c>
      <c r="G914" s="230"/>
      <c r="H914" s="232" t="s">
        <v>1</v>
      </c>
      <c r="I914" s="234"/>
      <c r="J914" s="230"/>
      <c r="K914" s="230"/>
      <c r="L914" s="235"/>
      <c r="M914" s="236"/>
      <c r="N914" s="237"/>
      <c r="O914" s="237"/>
      <c r="P914" s="237"/>
      <c r="Q914" s="237"/>
      <c r="R914" s="237"/>
      <c r="S914" s="237"/>
      <c r="T914" s="23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9" t="s">
        <v>152</v>
      </c>
      <c r="AU914" s="239" t="s">
        <v>150</v>
      </c>
      <c r="AV914" s="13" t="s">
        <v>81</v>
      </c>
      <c r="AW914" s="13" t="s">
        <v>30</v>
      </c>
      <c r="AX914" s="13" t="s">
        <v>73</v>
      </c>
      <c r="AY914" s="239" t="s">
        <v>141</v>
      </c>
    </row>
    <row r="915" s="14" customFormat="1">
      <c r="A915" s="14"/>
      <c r="B915" s="240"/>
      <c r="C915" s="241"/>
      <c r="D915" s="231" t="s">
        <v>152</v>
      </c>
      <c r="E915" s="242" t="s">
        <v>1</v>
      </c>
      <c r="F915" s="243" t="s">
        <v>855</v>
      </c>
      <c r="G915" s="241"/>
      <c r="H915" s="244">
        <v>10</v>
      </c>
      <c r="I915" s="245"/>
      <c r="J915" s="241"/>
      <c r="K915" s="241"/>
      <c r="L915" s="246"/>
      <c r="M915" s="247"/>
      <c r="N915" s="248"/>
      <c r="O915" s="248"/>
      <c r="P915" s="248"/>
      <c r="Q915" s="248"/>
      <c r="R915" s="248"/>
      <c r="S915" s="248"/>
      <c r="T915" s="24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0" t="s">
        <v>152</v>
      </c>
      <c r="AU915" s="250" t="s">
        <v>150</v>
      </c>
      <c r="AV915" s="14" t="s">
        <v>150</v>
      </c>
      <c r="AW915" s="14" t="s">
        <v>30</v>
      </c>
      <c r="AX915" s="14" t="s">
        <v>73</v>
      </c>
      <c r="AY915" s="250" t="s">
        <v>141</v>
      </c>
    </row>
    <row r="916" s="13" customFormat="1">
      <c r="A916" s="13"/>
      <c r="B916" s="229"/>
      <c r="C916" s="230"/>
      <c r="D916" s="231" t="s">
        <v>152</v>
      </c>
      <c r="E916" s="232" t="s">
        <v>1</v>
      </c>
      <c r="F916" s="233" t="s">
        <v>1193</v>
      </c>
      <c r="G916" s="230"/>
      <c r="H916" s="232" t="s">
        <v>1</v>
      </c>
      <c r="I916" s="234"/>
      <c r="J916" s="230"/>
      <c r="K916" s="230"/>
      <c r="L916" s="235"/>
      <c r="M916" s="236"/>
      <c r="N916" s="237"/>
      <c r="O916" s="237"/>
      <c r="P916" s="237"/>
      <c r="Q916" s="237"/>
      <c r="R916" s="237"/>
      <c r="S916" s="237"/>
      <c r="T916" s="23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9" t="s">
        <v>152</v>
      </c>
      <c r="AU916" s="239" t="s">
        <v>150</v>
      </c>
      <c r="AV916" s="13" t="s">
        <v>81</v>
      </c>
      <c r="AW916" s="13" t="s">
        <v>30</v>
      </c>
      <c r="AX916" s="13" t="s">
        <v>73</v>
      </c>
      <c r="AY916" s="239" t="s">
        <v>141</v>
      </c>
    </row>
    <row r="917" s="13" customFormat="1">
      <c r="A917" s="13"/>
      <c r="B917" s="229"/>
      <c r="C917" s="230"/>
      <c r="D917" s="231" t="s">
        <v>152</v>
      </c>
      <c r="E917" s="232" t="s">
        <v>1</v>
      </c>
      <c r="F917" s="233" t="s">
        <v>194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152</v>
      </c>
      <c r="AU917" s="239" t="s">
        <v>150</v>
      </c>
      <c r="AV917" s="13" t="s">
        <v>81</v>
      </c>
      <c r="AW917" s="13" t="s">
        <v>30</v>
      </c>
      <c r="AX917" s="13" t="s">
        <v>73</v>
      </c>
      <c r="AY917" s="239" t="s">
        <v>141</v>
      </c>
    </row>
    <row r="918" s="14" customFormat="1">
      <c r="A918" s="14"/>
      <c r="B918" s="240"/>
      <c r="C918" s="241"/>
      <c r="D918" s="231" t="s">
        <v>152</v>
      </c>
      <c r="E918" s="242" t="s">
        <v>1</v>
      </c>
      <c r="F918" s="243" t="s">
        <v>703</v>
      </c>
      <c r="G918" s="241"/>
      <c r="H918" s="244">
        <v>7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152</v>
      </c>
      <c r="AU918" s="250" t="s">
        <v>150</v>
      </c>
      <c r="AV918" s="14" t="s">
        <v>150</v>
      </c>
      <c r="AW918" s="14" t="s">
        <v>30</v>
      </c>
      <c r="AX918" s="14" t="s">
        <v>73</v>
      </c>
      <c r="AY918" s="250" t="s">
        <v>141</v>
      </c>
    </row>
    <row r="919" s="13" customFormat="1">
      <c r="A919" s="13"/>
      <c r="B919" s="229"/>
      <c r="C919" s="230"/>
      <c r="D919" s="231" t="s">
        <v>152</v>
      </c>
      <c r="E919" s="232" t="s">
        <v>1</v>
      </c>
      <c r="F919" s="233" t="s">
        <v>239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152</v>
      </c>
      <c r="AU919" s="239" t="s">
        <v>150</v>
      </c>
      <c r="AV919" s="13" t="s">
        <v>81</v>
      </c>
      <c r="AW919" s="13" t="s">
        <v>30</v>
      </c>
      <c r="AX919" s="13" t="s">
        <v>73</v>
      </c>
      <c r="AY919" s="239" t="s">
        <v>141</v>
      </c>
    </row>
    <row r="920" s="14" customFormat="1">
      <c r="A920" s="14"/>
      <c r="B920" s="240"/>
      <c r="C920" s="241"/>
      <c r="D920" s="231" t="s">
        <v>152</v>
      </c>
      <c r="E920" s="242" t="s">
        <v>1</v>
      </c>
      <c r="F920" s="243" t="s">
        <v>188</v>
      </c>
      <c r="G920" s="241"/>
      <c r="H920" s="244">
        <v>6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152</v>
      </c>
      <c r="AU920" s="250" t="s">
        <v>150</v>
      </c>
      <c r="AV920" s="14" t="s">
        <v>150</v>
      </c>
      <c r="AW920" s="14" t="s">
        <v>30</v>
      </c>
      <c r="AX920" s="14" t="s">
        <v>73</v>
      </c>
      <c r="AY920" s="250" t="s">
        <v>141</v>
      </c>
    </row>
    <row r="921" s="13" customFormat="1">
      <c r="A921" s="13"/>
      <c r="B921" s="229"/>
      <c r="C921" s="230"/>
      <c r="D921" s="231" t="s">
        <v>152</v>
      </c>
      <c r="E921" s="232" t="s">
        <v>1</v>
      </c>
      <c r="F921" s="233" t="s">
        <v>204</v>
      </c>
      <c r="G921" s="230"/>
      <c r="H921" s="232" t="s">
        <v>1</v>
      </c>
      <c r="I921" s="234"/>
      <c r="J921" s="230"/>
      <c r="K921" s="230"/>
      <c r="L921" s="235"/>
      <c r="M921" s="236"/>
      <c r="N921" s="237"/>
      <c r="O921" s="237"/>
      <c r="P921" s="237"/>
      <c r="Q921" s="237"/>
      <c r="R921" s="237"/>
      <c r="S921" s="237"/>
      <c r="T921" s="23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9" t="s">
        <v>152</v>
      </c>
      <c r="AU921" s="239" t="s">
        <v>150</v>
      </c>
      <c r="AV921" s="13" t="s">
        <v>81</v>
      </c>
      <c r="AW921" s="13" t="s">
        <v>30</v>
      </c>
      <c r="AX921" s="13" t="s">
        <v>73</v>
      </c>
      <c r="AY921" s="239" t="s">
        <v>141</v>
      </c>
    </row>
    <row r="922" s="14" customFormat="1">
      <c r="A922" s="14"/>
      <c r="B922" s="240"/>
      <c r="C922" s="241"/>
      <c r="D922" s="231" t="s">
        <v>152</v>
      </c>
      <c r="E922" s="242" t="s">
        <v>1</v>
      </c>
      <c r="F922" s="243" t="s">
        <v>902</v>
      </c>
      <c r="G922" s="241"/>
      <c r="H922" s="244">
        <v>27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0" t="s">
        <v>152</v>
      </c>
      <c r="AU922" s="250" t="s">
        <v>150</v>
      </c>
      <c r="AV922" s="14" t="s">
        <v>150</v>
      </c>
      <c r="AW922" s="14" t="s">
        <v>30</v>
      </c>
      <c r="AX922" s="14" t="s">
        <v>73</v>
      </c>
      <c r="AY922" s="250" t="s">
        <v>141</v>
      </c>
    </row>
    <row r="923" s="13" customFormat="1">
      <c r="A923" s="13"/>
      <c r="B923" s="229"/>
      <c r="C923" s="230"/>
      <c r="D923" s="231" t="s">
        <v>152</v>
      </c>
      <c r="E923" s="232" t="s">
        <v>1</v>
      </c>
      <c r="F923" s="233" t="s">
        <v>1194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152</v>
      </c>
      <c r="AU923" s="239" t="s">
        <v>150</v>
      </c>
      <c r="AV923" s="13" t="s">
        <v>81</v>
      </c>
      <c r="AW923" s="13" t="s">
        <v>30</v>
      </c>
      <c r="AX923" s="13" t="s">
        <v>73</v>
      </c>
      <c r="AY923" s="239" t="s">
        <v>141</v>
      </c>
    </row>
    <row r="924" s="13" customFormat="1">
      <c r="A924" s="13"/>
      <c r="B924" s="229"/>
      <c r="C924" s="230"/>
      <c r="D924" s="231" t="s">
        <v>152</v>
      </c>
      <c r="E924" s="232" t="s">
        <v>1</v>
      </c>
      <c r="F924" s="233" t="s">
        <v>1195</v>
      </c>
      <c r="G924" s="230"/>
      <c r="H924" s="232" t="s">
        <v>1</v>
      </c>
      <c r="I924" s="234"/>
      <c r="J924" s="230"/>
      <c r="K924" s="230"/>
      <c r="L924" s="235"/>
      <c r="M924" s="236"/>
      <c r="N924" s="237"/>
      <c r="O924" s="237"/>
      <c r="P924" s="237"/>
      <c r="Q924" s="237"/>
      <c r="R924" s="237"/>
      <c r="S924" s="237"/>
      <c r="T924" s="238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9" t="s">
        <v>152</v>
      </c>
      <c r="AU924" s="239" t="s">
        <v>150</v>
      </c>
      <c r="AV924" s="13" t="s">
        <v>81</v>
      </c>
      <c r="AW924" s="13" t="s">
        <v>30</v>
      </c>
      <c r="AX924" s="13" t="s">
        <v>73</v>
      </c>
      <c r="AY924" s="239" t="s">
        <v>141</v>
      </c>
    </row>
    <row r="925" s="14" customFormat="1">
      <c r="A925" s="14"/>
      <c r="B925" s="240"/>
      <c r="C925" s="241"/>
      <c r="D925" s="231" t="s">
        <v>152</v>
      </c>
      <c r="E925" s="242" t="s">
        <v>1</v>
      </c>
      <c r="F925" s="243" t="s">
        <v>914</v>
      </c>
      <c r="G925" s="241"/>
      <c r="H925" s="244">
        <v>30</v>
      </c>
      <c r="I925" s="245"/>
      <c r="J925" s="241"/>
      <c r="K925" s="241"/>
      <c r="L925" s="246"/>
      <c r="M925" s="247"/>
      <c r="N925" s="248"/>
      <c r="O925" s="248"/>
      <c r="P925" s="248"/>
      <c r="Q925" s="248"/>
      <c r="R925" s="248"/>
      <c r="S925" s="248"/>
      <c r="T925" s="249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0" t="s">
        <v>152</v>
      </c>
      <c r="AU925" s="250" t="s">
        <v>150</v>
      </c>
      <c r="AV925" s="14" t="s">
        <v>150</v>
      </c>
      <c r="AW925" s="14" t="s">
        <v>30</v>
      </c>
      <c r="AX925" s="14" t="s">
        <v>73</v>
      </c>
      <c r="AY925" s="250" t="s">
        <v>141</v>
      </c>
    </row>
    <row r="926" s="13" customFormat="1">
      <c r="A926" s="13"/>
      <c r="B926" s="229"/>
      <c r="C926" s="230"/>
      <c r="D926" s="231" t="s">
        <v>152</v>
      </c>
      <c r="E926" s="232" t="s">
        <v>1</v>
      </c>
      <c r="F926" s="233" t="s">
        <v>200</v>
      </c>
      <c r="G926" s="230"/>
      <c r="H926" s="232" t="s">
        <v>1</v>
      </c>
      <c r="I926" s="234"/>
      <c r="J926" s="230"/>
      <c r="K926" s="230"/>
      <c r="L926" s="235"/>
      <c r="M926" s="236"/>
      <c r="N926" s="237"/>
      <c r="O926" s="237"/>
      <c r="P926" s="237"/>
      <c r="Q926" s="237"/>
      <c r="R926" s="237"/>
      <c r="S926" s="237"/>
      <c r="T926" s="238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9" t="s">
        <v>152</v>
      </c>
      <c r="AU926" s="239" t="s">
        <v>150</v>
      </c>
      <c r="AV926" s="13" t="s">
        <v>81</v>
      </c>
      <c r="AW926" s="13" t="s">
        <v>30</v>
      </c>
      <c r="AX926" s="13" t="s">
        <v>73</v>
      </c>
      <c r="AY926" s="239" t="s">
        <v>141</v>
      </c>
    </row>
    <row r="927" s="14" customFormat="1">
      <c r="A927" s="14"/>
      <c r="B927" s="240"/>
      <c r="C927" s="241"/>
      <c r="D927" s="231" t="s">
        <v>152</v>
      </c>
      <c r="E927" s="242" t="s">
        <v>1</v>
      </c>
      <c r="F927" s="243" t="s">
        <v>395</v>
      </c>
      <c r="G927" s="241"/>
      <c r="H927" s="244">
        <v>14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0" t="s">
        <v>152</v>
      </c>
      <c r="AU927" s="250" t="s">
        <v>150</v>
      </c>
      <c r="AV927" s="14" t="s">
        <v>150</v>
      </c>
      <c r="AW927" s="14" t="s">
        <v>30</v>
      </c>
      <c r="AX927" s="14" t="s">
        <v>73</v>
      </c>
      <c r="AY927" s="250" t="s">
        <v>141</v>
      </c>
    </row>
    <row r="928" s="13" customFormat="1">
      <c r="A928" s="13"/>
      <c r="B928" s="229"/>
      <c r="C928" s="230"/>
      <c r="D928" s="231" t="s">
        <v>152</v>
      </c>
      <c r="E928" s="232" t="s">
        <v>1</v>
      </c>
      <c r="F928" s="233" t="s">
        <v>234</v>
      </c>
      <c r="G928" s="230"/>
      <c r="H928" s="232" t="s">
        <v>1</v>
      </c>
      <c r="I928" s="234"/>
      <c r="J928" s="230"/>
      <c r="K928" s="230"/>
      <c r="L928" s="235"/>
      <c r="M928" s="236"/>
      <c r="N928" s="237"/>
      <c r="O928" s="237"/>
      <c r="P928" s="237"/>
      <c r="Q928" s="237"/>
      <c r="R928" s="237"/>
      <c r="S928" s="237"/>
      <c r="T928" s="238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9" t="s">
        <v>152</v>
      </c>
      <c r="AU928" s="239" t="s">
        <v>150</v>
      </c>
      <c r="AV928" s="13" t="s">
        <v>81</v>
      </c>
      <c r="AW928" s="13" t="s">
        <v>30</v>
      </c>
      <c r="AX928" s="13" t="s">
        <v>73</v>
      </c>
      <c r="AY928" s="239" t="s">
        <v>141</v>
      </c>
    </row>
    <row r="929" s="14" customFormat="1">
      <c r="A929" s="14"/>
      <c r="B929" s="240"/>
      <c r="C929" s="241"/>
      <c r="D929" s="231" t="s">
        <v>152</v>
      </c>
      <c r="E929" s="242" t="s">
        <v>1</v>
      </c>
      <c r="F929" s="243" t="s">
        <v>188</v>
      </c>
      <c r="G929" s="241"/>
      <c r="H929" s="244">
        <v>6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0" t="s">
        <v>152</v>
      </c>
      <c r="AU929" s="250" t="s">
        <v>150</v>
      </c>
      <c r="AV929" s="14" t="s">
        <v>150</v>
      </c>
      <c r="AW929" s="14" t="s">
        <v>30</v>
      </c>
      <c r="AX929" s="14" t="s">
        <v>73</v>
      </c>
      <c r="AY929" s="250" t="s">
        <v>141</v>
      </c>
    </row>
    <row r="930" s="15" customFormat="1">
      <c r="A930" s="15"/>
      <c r="B930" s="251"/>
      <c r="C930" s="252"/>
      <c r="D930" s="231" t="s">
        <v>152</v>
      </c>
      <c r="E930" s="253" t="s">
        <v>1</v>
      </c>
      <c r="F930" s="254" t="s">
        <v>170</v>
      </c>
      <c r="G930" s="252"/>
      <c r="H930" s="255">
        <v>155</v>
      </c>
      <c r="I930" s="256"/>
      <c r="J930" s="252"/>
      <c r="K930" s="252"/>
      <c r="L930" s="257"/>
      <c r="M930" s="258"/>
      <c r="N930" s="259"/>
      <c r="O930" s="259"/>
      <c r="P930" s="259"/>
      <c r="Q930" s="259"/>
      <c r="R930" s="259"/>
      <c r="S930" s="259"/>
      <c r="T930" s="260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61" t="s">
        <v>152</v>
      </c>
      <c r="AU930" s="261" t="s">
        <v>150</v>
      </c>
      <c r="AV930" s="15" t="s">
        <v>149</v>
      </c>
      <c r="AW930" s="15" t="s">
        <v>30</v>
      </c>
      <c r="AX930" s="15" t="s">
        <v>81</v>
      </c>
      <c r="AY930" s="261" t="s">
        <v>141</v>
      </c>
    </row>
    <row r="931" s="14" customFormat="1">
      <c r="A931" s="14"/>
      <c r="B931" s="240"/>
      <c r="C931" s="241"/>
      <c r="D931" s="231" t="s">
        <v>152</v>
      </c>
      <c r="E931" s="241"/>
      <c r="F931" s="243" t="s">
        <v>1196</v>
      </c>
      <c r="G931" s="241"/>
      <c r="H931" s="244">
        <v>186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0" t="s">
        <v>152</v>
      </c>
      <c r="AU931" s="250" t="s">
        <v>150</v>
      </c>
      <c r="AV931" s="14" t="s">
        <v>150</v>
      </c>
      <c r="AW931" s="14" t="s">
        <v>4</v>
      </c>
      <c r="AX931" s="14" t="s">
        <v>81</v>
      </c>
      <c r="AY931" s="250" t="s">
        <v>141</v>
      </c>
    </row>
    <row r="932" s="2" customFormat="1" ht="24.15" customHeight="1">
      <c r="A932" s="38"/>
      <c r="B932" s="39"/>
      <c r="C932" s="215" t="s">
        <v>1197</v>
      </c>
      <c r="D932" s="215" t="s">
        <v>145</v>
      </c>
      <c r="E932" s="216" t="s">
        <v>1198</v>
      </c>
      <c r="F932" s="217" t="s">
        <v>1199</v>
      </c>
      <c r="G932" s="218" t="s">
        <v>180</v>
      </c>
      <c r="H932" s="219">
        <v>14</v>
      </c>
      <c r="I932" s="220"/>
      <c r="J932" s="221">
        <f>ROUND(I932*H932,2)</f>
        <v>0</v>
      </c>
      <c r="K932" s="222"/>
      <c r="L932" s="44"/>
      <c r="M932" s="223" t="s">
        <v>1</v>
      </c>
      <c r="N932" s="224" t="s">
        <v>39</v>
      </c>
      <c r="O932" s="91"/>
      <c r="P932" s="225">
        <f>O932*H932</f>
        <v>0</v>
      </c>
      <c r="Q932" s="225">
        <v>0</v>
      </c>
      <c r="R932" s="225">
        <f>Q932*H932</f>
        <v>0</v>
      </c>
      <c r="S932" s="225">
        <v>0</v>
      </c>
      <c r="T932" s="226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7" t="s">
        <v>457</v>
      </c>
      <c r="AT932" s="227" t="s">
        <v>145</v>
      </c>
      <c r="AU932" s="227" t="s">
        <v>150</v>
      </c>
      <c r="AY932" s="17" t="s">
        <v>141</v>
      </c>
      <c r="BE932" s="228">
        <f>IF(N932="základní",J932,0)</f>
        <v>0</v>
      </c>
      <c r="BF932" s="228">
        <f>IF(N932="snížená",J932,0)</f>
        <v>0</v>
      </c>
      <c r="BG932" s="228">
        <f>IF(N932="zákl. přenesená",J932,0)</f>
        <v>0</v>
      </c>
      <c r="BH932" s="228">
        <f>IF(N932="sníž. přenesená",J932,0)</f>
        <v>0</v>
      </c>
      <c r="BI932" s="228">
        <f>IF(N932="nulová",J932,0)</f>
        <v>0</v>
      </c>
      <c r="BJ932" s="17" t="s">
        <v>150</v>
      </c>
      <c r="BK932" s="228">
        <f>ROUND(I932*H932,2)</f>
        <v>0</v>
      </c>
      <c r="BL932" s="17" t="s">
        <v>457</v>
      </c>
      <c r="BM932" s="227" t="s">
        <v>1200</v>
      </c>
    </row>
    <row r="933" s="13" customFormat="1">
      <c r="A933" s="13"/>
      <c r="B933" s="229"/>
      <c r="C933" s="230"/>
      <c r="D933" s="231" t="s">
        <v>152</v>
      </c>
      <c r="E933" s="232" t="s">
        <v>1</v>
      </c>
      <c r="F933" s="233" t="s">
        <v>1201</v>
      </c>
      <c r="G933" s="230"/>
      <c r="H933" s="232" t="s">
        <v>1</v>
      </c>
      <c r="I933" s="234"/>
      <c r="J933" s="230"/>
      <c r="K933" s="230"/>
      <c r="L933" s="235"/>
      <c r="M933" s="236"/>
      <c r="N933" s="237"/>
      <c r="O933" s="237"/>
      <c r="P933" s="237"/>
      <c r="Q933" s="237"/>
      <c r="R933" s="237"/>
      <c r="S933" s="237"/>
      <c r="T933" s="23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9" t="s">
        <v>152</v>
      </c>
      <c r="AU933" s="239" t="s">
        <v>150</v>
      </c>
      <c r="AV933" s="13" t="s">
        <v>81</v>
      </c>
      <c r="AW933" s="13" t="s">
        <v>30</v>
      </c>
      <c r="AX933" s="13" t="s">
        <v>73</v>
      </c>
      <c r="AY933" s="239" t="s">
        <v>141</v>
      </c>
    </row>
    <row r="934" s="14" customFormat="1">
      <c r="A934" s="14"/>
      <c r="B934" s="240"/>
      <c r="C934" s="241"/>
      <c r="D934" s="231" t="s">
        <v>152</v>
      </c>
      <c r="E934" s="242" t="s">
        <v>1</v>
      </c>
      <c r="F934" s="243" t="s">
        <v>395</v>
      </c>
      <c r="G934" s="241"/>
      <c r="H934" s="244">
        <v>14</v>
      </c>
      <c r="I934" s="245"/>
      <c r="J934" s="241"/>
      <c r="K934" s="241"/>
      <c r="L934" s="246"/>
      <c r="M934" s="247"/>
      <c r="N934" s="248"/>
      <c r="O934" s="248"/>
      <c r="P934" s="248"/>
      <c r="Q934" s="248"/>
      <c r="R934" s="248"/>
      <c r="S934" s="248"/>
      <c r="T934" s="24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0" t="s">
        <v>152</v>
      </c>
      <c r="AU934" s="250" t="s">
        <v>150</v>
      </c>
      <c r="AV934" s="14" t="s">
        <v>150</v>
      </c>
      <c r="AW934" s="14" t="s">
        <v>30</v>
      </c>
      <c r="AX934" s="14" t="s">
        <v>73</v>
      </c>
      <c r="AY934" s="250" t="s">
        <v>141</v>
      </c>
    </row>
    <row r="935" s="15" customFormat="1">
      <c r="A935" s="15"/>
      <c r="B935" s="251"/>
      <c r="C935" s="252"/>
      <c r="D935" s="231" t="s">
        <v>152</v>
      </c>
      <c r="E935" s="253" t="s">
        <v>1</v>
      </c>
      <c r="F935" s="254" t="s">
        <v>170</v>
      </c>
      <c r="G935" s="252"/>
      <c r="H935" s="255">
        <v>14</v>
      </c>
      <c r="I935" s="256"/>
      <c r="J935" s="252"/>
      <c r="K935" s="252"/>
      <c r="L935" s="257"/>
      <c r="M935" s="258"/>
      <c r="N935" s="259"/>
      <c r="O935" s="259"/>
      <c r="P935" s="259"/>
      <c r="Q935" s="259"/>
      <c r="R935" s="259"/>
      <c r="S935" s="259"/>
      <c r="T935" s="260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261" t="s">
        <v>152</v>
      </c>
      <c r="AU935" s="261" t="s">
        <v>150</v>
      </c>
      <c r="AV935" s="15" t="s">
        <v>149</v>
      </c>
      <c r="AW935" s="15" t="s">
        <v>30</v>
      </c>
      <c r="AX935" s="15" t="s">
        <v>81</v>
      </c>
      <c r="AY935" s="261" t="s">
        <v>141</v>
      </c>
    </row>
    <row r="936" s="2" customFormat="1" ht="24.15" customHeight="1">
      <c r="A936" s="38"/>
      <c r="B936" s="39"/>
      <c r="C936" s="262" t="s">
        <v>1202</v>
      </c>
      <c r="D936" s="262" t="s">
        <v>465</v>
      </c>
      <c r="E936" s="263" t="s">
        <v>1203</v>
      </c>
      <c r="F936" s="264" t="s">
        <v>1204</v>
      </c>
      <c r="G936" s="265" t="s">
        <v>180</v>
      </c>
      <c r="H936" s="266">
        <v>16.800000000000001</v>
      </c>
      <c r="I936" s="267"/>
      <c r="J936" s="268">
        <f>ROUND(I936*H936,2)</f>
        <v>0</v>
      </c>
      <c r="K936" s="269"/>
      <c r="L936" s="270"/>
      <c r="M936" s="271" t="s">
        <v>1</v>
      </c>
      <c r="N936" s="272" t="s">
        <v>39</v>
      </c>
      <c r="O936" s="91"/>
      <c r="P936" s="225">
        <f>O936*H936</f>
        <v>0</v>
      </c>
      <c r="Q936" s="225">
        <v>0.00025000000000000001</v>
      </c>
      <c r="R936" s="225">
        <f>Q936*H936</f>
        <v>0.0042000000000000006</v>
      </c>
      <c r="S936" s="225">
        <v>0</v>
      </c>
      <c r="T936" s="226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227" t="s">
        <v>468</v>
      </c>
      <c r="AT936" s="227" t="s">
        <v>465</v>
      </c>
      <c r="AU936" s="227" t="s">
        <v>150</v>
      </c>
      <c r="AY936" s="17" t="s">
        <v>141</v>
      </c>
      <c r="BE936" s="228">
        <f>IF(N936="základní",J936,0)</f>
        <v>0</v>
      </c>
      <c r="BF936" s="228">
        <f>IF(N936="snížená",J936,0)</f>
        <v>0</v>
      </c>
      <c r="BG936" s="228">
        <f>IF(N936="zákl. přenesená",J936,0)</f>
        <v>0</v>
      </c>
      <c r="BH936" s="228">
        <f>IF(N936="sníž. přenesená",J936,0)</f>
        <v>0</v>
      </c>
      <c r="BI936" s="228">
        <f>IF(N936="nulová",J936,0)</f>
        <v>0</v>
      </c>
      <c r="BJ936" s="17" t="s">
        <v>150</v>
      </c>
      <c r="BK936" s="228">
        <f>ROUND(I936*H936,2)</f>
        <v>0</v>
      </c>
      <c r="BL936" s="17" t="s">
        <v>457</v>
      </c>
      <c r="BM936" s="227" t="s">
        <v>1205</v>
      </c>
    </row>
    <row r="937" s="14" customFormat="1">
      <c r="A937" s="14"/>
      <c r="B937" s="240"/>
      <c r="C937" s="241"/>
      <c r="D937" s="231" t="s">
        <v>152</v>
      </c>
      <c r="E937" s="242" t="s">
        <v>1</v>
      </c>
      <c r="F937" s="243" t="s">
        <v>395</v>
      </c>
      <c r="G937" s="241"/>
      <c r="H937" s="244">
        <v>14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0" t="s">
        <v>152</v>
      </c>
      <c r="AU937" s="250" t="s">
        <v>150</v>
      </c>
      <c r="AV937" s="14" t="s">
        <v>150</v>
      </c>
      <c r="AW937" s="14" t="s">
        <v>30</v>
      </c>
      <c r="AX937" s="14" t="s">
        <v>81</v>
      </c>
      <c r="AY937" s="250" t="s">
        <v>141</v>
      </c>
    </row>
    <row r="938" s="14" customFormat="1">
      <c r="A938" s="14"/>
      <c r="B938" s="240"/>
      <c r="C938" s="241"/>
      <c r="D938" s="231" t="s">
        <v>152</v>
      </c>
      <c r="E938" s="241"/>
      <c r="F938" s="243" t="s">
        <v>1206</v>
      </c>
      <c r="G938" s="241"/>
      <c r="H938" s="244">
        <v>16.800000000000001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152</v>
      </c>
      <c r="AU938" s="250" t="s">
        <v>150</v>
      </c>
      <c r="AV938" s="14" t="s">
        <v>150</v>
      </c>
      <c r="AW938" s="14" t="s">
        <v>4</v>
      </c>
      <c r="AX938" s="14" t="s">
        <v>81</v>
      </c>
      <c r="AY938" s="250" t="s">
        <v>141</v>
      </c>
    </row>
    <row r="939" s="2" customFormat="1" ht="24.15" customHeight="1">
      <c r="A939" s="38"/>
      <c r="B939" s="39"/>
      <c r="C939" s="215" t="s">
        <v>1207</v>
      </c>
      <c r="D939" s="215" t="s">
        <v>145</v>
      </c>
      <c r="E939" s="216" t="s">
        <v>1208</v>
      </c>
      <c r="F939" s="217" t="s">
        <v>1209</v>
      </c>
      <c r="G939" s="218" t="s">
        <v>158</v>
      </c>
      <c r="H939" s="219">
        <v>55</v>
      </c>
      <c r="I939" s="220"/>
      <c r="J939" s="221">
        <f>ROUND(I939*H939,2)</f>
        <v>0</v>
      </c>
      <c r="K939" s="222"/>
      <c r="L939" s="44"/>
      <c r="M939" s="223" t="s">
        <v>1</v>
      </c>
      <c r="N939" s="224" t="s">
        <v>39</v>
      </c>
      <c r="O939" s="91"/>
      <c r="P939" s="225">
        <f>O939*H939</f>
        <v>0</v>
      </c>
      <c r="Q939" s="225">
        <v>0</v>
      </c>
      <c r="R939" s="225">
        <f>Q939*H939</f>
        <v>0</v>
      </c>
      <c r="S939" s="225">
        <v>0</v>
      </c>
      <c r="T939" s="226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27" t="s">
        <v>457</v>
      </c>
      <c r="AT939" s="227" t="s">
        <v>145</v>
      </c>
      <c r="AU939" s="227" t="s">
        <v>150</v>
      </c>
      <c r="AY939" s="17" t="s">
        <v>141</v>
      </c>
      <c r="BE939" s="228">
        <f>IF(N939="základní",J939,0)</f>
        <v>0</v>
      </c>
      <c r="BF939" s="228">
        <f>IF(N939="snížená",J939,0)</f>
        <v>0</v>
      </c>
      <c r="BG939" s="228">
        <f>IF(N939="zákl. přenesená",J939,0)</f>
        <v>0</v>
      </c>
      <c r="BH939" s="228">
        <f>IF(N939="sníž. přenesená",J939,0)</f>
        <v>0</v>
      </c>
      <c r="BI939" s="228">
        <f>IF(N939="nulová",J939,0)</f>
        <v>0</v>
      </c>
      <c r="BJ939" s="17" t="s">
        <v>150</v>
      </c>
      <c r="BK939" s="228">
        <f>ROUND(I939*H939,2)</f>
        <v>0</v>
      </c>
      <c r="BL939" s="17" t="s">
        <v>457</v>
      </c>
      <c r="BM939" s="227" t="s">
        <v>1210</v>
      </c>
    </row>
    <row r="940" s="2" customFormat="1" ht="24.15" customHeight="1">
      <c r="A940" s="38"/>
      <c r="B940" s="39"/>
      <c r="C940" s="215" t="s">
        <v>1211</v>
      </c>
      <c r="D940" s="215" t="s">
        <v>145</v>
      </c>
      <c r="E940" s="216" t="s">
        <v>1212</v>
      </c>
      <c r="F940" s="217" t="s">
        <v>1213</v>
      </c>
      <c r="G940" s="218" t="s">
        <v>158</v>
      </c>
      <c r="H940" s="219">
        <v>15</v>
      </c>
      <c r="I940" s="220"/>
      <c r="J940" s="221">
        <f>ROUND(I940*H940,2)</f>
        <v>0</v>
      </c>
      <c r="K940" s="222"/>
      <c r="L940" s="44"/>
      <c r="M940" s="223" t="s">
        <v>1</v>
      </c>
      <c r="N940" s="224" t="s">
        <v>39</v>
      </c>
      <c r="O940" s="91"/>
      <c r="P940" s="225">
        <f>O940*H940</f>
        <v>0</v>
      </c>
      <c r="Q940" s="225">
        <v>0</v>
      </c>
      <c r="R940" s="225">
        <f>Q940*H940</f>
        <v>0</v>
      </c>
      <c r="S940" s="225">
        <v>0</v>
      </c>
      <c r="T940" s="226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27" t="s">
        <v>457</v>
      </c>
      <c r="AT940" s="227" t="s">
        <v>145</v>
      </c>
      <c r="AU940" s="227" t="s">
        <v>150</v>
      </c>
      <c r="AY940" s="17" t="s">
        <v>141</v>
      </c>
      <c r="BE940" s="228">
        <f>IF(N940="základní",J940,0)</f>
        <v>0</v>
      </c>
      <c r="BF940" s="228">
        <f>IF(N940="snížená",J940,0)</f>
        <v>0</v>
      </c>
      <c r="BG940" s="228">
        <f>IF(N940="zákl. přenesená",J940,0)</f>
        <v>0</v>
      </c>
      <c r="BH940" s="228">
        <f>IF(N940="sníž. přenesená",J940,0)</f>
        <v>0</v>
      </c>
      <c r="BI940" s="228">
        <f>IF(N940="nulová",J940,0)</f>
        <v>0</v>
      </c>
      <c r="BJ940" s="17" t="s">
        <v>150</v>
      </c>
      <c r="BK940" s="228">
        <f>ROUND(I940*H940,2)</f>
        <v>0</v>
      </c>
      <c r="BL940" s="17" t="s">
        <v>457</v>
      </c>
      <c r="BM940" s="227" t="s">
        <v>1214</v>
      </c>
    </row>
    <row r="941" s="14" customFormat="1">
      <c r="A941" s="14"/>
      <c r="B941" s="240"/>
      <c r="C941" s="241"/>
      <c r="D941" s="231" t="s">
        <v>152</v>
      </c>
      <c r="E941" s="242" t="s">
        <v>1</v>
      </c>
      <c r="F941" s="243" t="s">
        <v>8</v>
      </c>
      <c r="G941" s="241"/>
      <c r="H941" s="244">
        <v>15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152</v>
      </c>
      <c r="AU941" s="250" t="s">
        <v>150</v>
      </c>
      <c r="AV941" s="14" t="s">
        <v>150</v>
      </c>
      <c r="AW941" s="14" t="s">
        <v>30</v>
      </c>
      <c r="AX941" s="14" t="s">
        <v>81</v>
      </c>
      <c r="AY941" s="250" t="s">
        <v>141</v>
      </c>
    </row>
    <row r="942" s="2" customFormat="1" ht="21.75" customHeight="1">
      <c r="A942" s="38"/>
      <c r="B942" s="39"/>
      <c r="C942" s="215" t="s">
        <v>1215</v>
      </c>
      <c r="D942" s="215" t="s">
        <v>145</v>
      </c>
      <c r="E942" s="216" t="s">
        <v>1216</v>
      </c>
      <c r="F942" s="217" t="s">
        <v>1217</v>
      </c>
      <c r="G942" s="218" t="s">
        <v>158</v>
      </c>
      <c r="H942" s="219">
        <v>38</v>
      </c>
      <c r="I942" s="220"/>
      <c r="J942" s="221">
        <f>ROUND(I942*H942,2)</f>
        <v>0</v>
      </c>
      <c r="K942" s="222"/>
      <c r="L942" s="44"/>
      <c r="M942" s="223" t="s">
        <v>1</v>
      </c>
      <c r="N942" s="224" t="s">
        <v>39</v>
      </c>
      <c r="O942" s="91"/>
      <c r="P942" s="225">
        <f>O942*H942</f>
        <v>0</v>
      </c>
      <c r="Q942" s="225">
        <v>0</v>
      </c>
      <c r="R942" s="225">
        <f>Q942*H942</f>
        <v>0</v>
      </c>
      <c r="S942" s="225">
        <v>0</v>
      </c>
      <c r="T942" s="226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27" t="s">
        <v>457</v>
      </c>
      <c r="AT942" s="227" t="s">
        <v>145</v>
      </c>
      <c r="AU942" s="227" t="s">
        <v>150</v>
      </c>
      <c r="AY942" s="17" t="s">
        <v>141</v>
      </c>
      <c r="BE942" s="228">
        <f>IF(N942="základní",J942,0)</f>
        <v>0</v>
      </c>
      <c r="BF942" s="228">
        <f>IF(N942="snížená",J942,0)</f>
        <v>0</v>
      </c>
      <c r="BG942" s="228">
        <f>IF(N942="zákl. přenesená",J942,0)</f>
        <v>0</v>
      </c>
      <c r="BH942" s="228">
        <f>IF(N942="sníž. přenesená",J942,0)</f>
        <v>0</v>
      </c>
      <c r="BI942" s="228">
        <f>IF(N942="nulová",J942,0)</f>
        <v>0</v>
      </c>
      <c r="BJ942" s="17" t="s">
        <v>150</v>
      </c>
      <c r="BK942" s="228">
        <f>ROUND(I942*H942,2)</f>
        <v>0</v>
      </c>
      <c r="BL942" s="17" t="s">
        <v>457</v>
      </c>
      <c r="BM942" s="227" t="s">
        <v>1218</v>
      </c>
    </row>
    <row r="943" s="2" customFormat="1" ht="24.15" customHeight="1">
      <c r="A943" s="38"/>
      <c r="B943" s="39"/>
      <c r="C943" s="215" t="s">
        <v>1219</v>
      </c>
      <c r="D943" s="215" t="s">
        <v>145</v>
      </c>
      <c r="E943" s="216" t="s">
        <v>1220</v>
      </c>
      <c r="F943" s="217" t="s">
        <v>1221</v>
      </c>
      <c r="G943" s="218" t="s">
        <v>158</v>
      </c>
      <c r="H943" s="219">
        <v>1</v>
      </c>
      <c r="I943" s="220"/>
      <c r="J943" s="221">
        <f>ROUND(I943*H943,2)</f>
        <v>0</v>
      </c>
      <c r="K943" s="222"/>
      <c r="L943" s="44"/>
      <c r="M943" s="223" t="s">
        <v>1</v>
      </c>
      <c r="N943" s="224" t="s">
        <v>39</v>
      </c>
      <c r="O943" s="91"/>
      <c r="P943" s="225">
        <f>O943*H943</f>
        <v>0</v>
      </c>
      <c r="Q943" s="225">
        <v>0</v>
      </c>
      <c r="R943" s="225">
        <f>Q943*H943</f>
        <v>0</v>
      </c>
      <c r="S943" s="225">
        <v>0</v>
      </c>
      <c r="T943" s="226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27" t="s">
        <v>457</v>
      </c>
      <c r="AT943" s="227" t="s">
        <v>145</v>
      </c>
      <c r="AU943" s="227" t="s">
        <v>150</v>
      </c>
      <c r="AY943" s="17" t="s">
        <v>141</v>
      </c>
      <c r="BE943" s="228">
        <f>IF(N943="základní",J943,0)</f>
        <v>0</v>
      </c>
      <c r="BF943" s="228">
        <f>IF(N943="snížená",J943,0)</f>
        <v>0</v>
      </c>
      <c r="BG943" s="228">
        <f>IF(N943="zákl. přenesená",J943,0)</f>
        <v>0</v>
      </c>
      <c r="BH943" s="228">
        <f>IF(N943="sníž. přenesená",J943,0)</f>
        <v>0</v>
      </c>
      <c r="BI943" s="228">
        <f>IF(N943="nulová",J943,0)</f>
        <v>0</v>
      </c>
      <c r="BJ943" s="17" t="s">
        <v>150</v>
      </c>
      <c r="BK943" s="228">
        <f>ROUND(I943*H943,2)</f>
        <v>0</v>
      </c>
      <c r="BL943" s="17" t="s">
        <v>457</v>
      </c>
      <c r="BM943" s="227" t="s">
        <v>1222</v>
      </c>
    </row>
    <row r="944" s="2" customFormat="1" ht="24.15" customHeight="1">
      <c r="A944" s="38"/>
      <c r="B944" s="39"/>
      <c r="C944" s="262" t="s">
        <v>1223</v>
      </c>
      <c r="D944" s="262" t="s">
        <v>465</v>
      </c>
      <c r="E944" s="263" t="s">
        <v>1224</v>
      </c>
      <c r="F944" s="264" t="s">
        <v>1225</v>
      </c>
      <c r="G944" s="265" t="s">
        <v>158</v>
      </c>
      <c r="H944" s="266">
        <v>1</v>
      </c>
      <c r="I944" s="267"/>
      <c r="J944" s="268">
        <f>ROUND(I944*H944,2)</f>
        <v>0</v>
      </c>
      <c r="K944" s="269"/>
      <c r="L944" s="270"/>
      <c r="M944" s="271" t="s">
        <v>1</v>
      </c>
      <c r="N944" s="272" t="s">
        <v>39</v>
      </c>
      <c r="O944" s="91"/>
      <c r="P944" s="225">
        <f>O944*H944</f>
        <v>0</v>
      </c>
      <c r="Q944" s="225">
        <v>0.0016199999999999999</v>
      </c>
      <c r="R944" s="225">
        <f>Q944*H944</f>
        <v>0.0016199999999999999</v>
      </c>
      <c r="S944" s="225">
        <v>0</v>
      </c>
      <c r="T944" s="226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227" t="s">
        <v>468</v>
      </c>
      <c r="AT944" s="227" t="s">
        <v>465</v>
      </c>
      <c r="AU944" s="227" t="s">
        <v>150</v>
      </c>
      <c r="AY944" s="17" t="s">
        <v>141</v>
      </c>
      <c r="BE944" s="228">
        <f>IF(N944="základní",J944,0)</f>
        <v>0</v>
      </c>
      <c r="BF944" s="228">
        <f>IF(N944="snížená",J944,0)</f>
        <v>0</v>
      </c>
      <c r="BG944" s="228">
        <f>IF(N944="zákl. přenesená",J944,0)</f>
        <v>0</v>
      </c>
      <c r="BH944" s="228">
        <f>IF(N944="sníž. přenesená",J944,0)</f>
        <v>0</v>
      </c>
      <c r="BI944" s="228">
        <f>IF(N944="nulová",J944,0)</f>
        <v>0</v>
      </c>
      <c r="BJ944" s="17" t="s">
        <v>150</v>
      </c>
      <c r="BK944" s="228">
        <f>ROUND(I944*H944,2)</f>
        <v>0</v>
      </c>
      <c r="BL944" s="17" t="s">
        <v>457</v>
      </c>
      <c r="BM944" s="227" t="s">
        <v>1226</v>
      </c>
    </row>
    <row r="945" s="2" customFormat="1" ht="24.15" customHeight="1">
      <c r="A945" s="38"/>
      <c r="B945" s="39"/>
      <c r="C945" s="215" t="s">
        <v>1227</v>
      </c>
      <c r="D945" s="215" t="s">
        <v>145</v>
      </c>
      <c r="E945" s="216" t="s">
        <v>1228</v>
      </c>
      <c r="F945" s="217" t="s">
        <v>1229</v>
      </c>
      <c r="G945" s="218" t="s">
        <v>158</v>
      </c>
      <c r="H945" s="219">
        <v>1</v>
      </c>
      <c r="I945" s="220"/>
      <c r="J945" s="221">
        <f>ROUND(I945*H945,2)</f>
        <v>0</v>
      </c>
      <c r="K945" s="222"/>
      <c r="L945" s="44"/>
      <c r="M945" s="223" t="s">
        <v>1</v>
      </c>
      <c r="N945" s="224" t="s">
        <v>39</v>
      </c>
      <c r="O945" s="91"/>
      <c r="P945" s="225">
        <f>O945*H945</f>
        <v>0</v>
      </c>
      <c r="Q945" s="225">
        <v>0</v>
      </c>
      <c r="R945" s="225">
        <f>Q945*H945</f>
        <v>0</v>
      </c>
      <c r="S945" s="225">
        <v>0.014999999999999999</v>
      </c>
      <c r="T945" s="226">
        <f>S945*H945</f>
        <v>0.014999999999999999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27" t="s">
        <v>457</v>
      </c>
      <c r="AT945" s="227" t="s">
        <v>145</v>
      </c>
      <c r="AU945" s="227" t="s">
        <v>150</v>
      </c>
      <c r="AY945" s="17" t="s">
        <v>141</v>
      </c>
      <c r="BE945" s="228">
        <f>IF(N945="základní",J945,0)</f>
        <v>0</v>
      </c>
      <c r="BF945" s="228">
        <f>IF(N945="snížená",J945,0)</f>
        <v>0</v>
      </c>
      <c r="BG945" s="228">
        <f>IF(N945="zákl. přenesená",J945,0)</f>
        <v>0</v>
      </c>
      <c r="BH945" s="228">
        <f>IF(N945="sníž. přenesená",J945,0)</f>
        <v>0</v>
      </c>
      <c r="BI945" s="228">
        <f>IF(N945="nulová",J945,0)</f>
        <v>0</v>
      </c>
      <c r="BJ945" s="17" t="s">
        <v>150</v>
      </c>
      <c r="BK945" s="228">
        <f>ROUND(I945*H945,2)</f>
        <v>0</v>
      </c>
      <c r="BL945" s="17" t="s">
        <v>457</v>
      </c>
      <c r="BM945" s="227" t="s">
        <v>1230</v>
      </c>
    </row>
    <row r="946" s="2" customFormat="1" ht="24.15" customHeight="1">
      <c r="A946" s="38"/>
      <c r="B946" s="39"/>
      <c r="C946" s="215" t="s">
        <v>1231</v>
      </c>
      <c r="D946" s="215" t="s">
        <v>145</v>
      </c>
      <c r="E946" s="216" t="s">
        <v>1232</v>
      </c>
      <c r="F946" s="217" t="s">
        <v>1233</v>
      </c>
      <c r="G946" s="218" t="s">
        <v>158</v>
      </c>
      <c r="H946" s="219">
        <v>6</v>
      </c>
      <c r="I946" s="220"/>
      <c r="J946" s="221">
        <f>ROUND(I946*H946,2)</f>
        <v>0</v>
      </c>
      <c r="K946" s="222"/>
      <c r="L946" s="44"/>
      <c r="M946" s="223" t="s">
        <v>1</v>
      </c>
      <c r="N946" s="224" t="s">
        <v>39</v>
      </c>
      <c r="O946" s="91"/>
      <c r="P946" s="225">
        <f>O946*H946</f>
        <v>0</v>
      </c>
      <c r="Q946" s="225">
        <v>0</v>
      </c>
      <c r="R946" s="225">
        <f>Q946*H946</f>
        <v>0</v>
      </c>
      <c r="S946" s="225">
        <v>0.00023000000000000001</v>
      </c>
      <c r="T946" s="226">
        <f>S946*H946</f>
        <v>0.0013800000000000002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27" t="s">
        <v>457</v>
      </c>
      <c r="AT946" s="227" t="s">
        <v>145</v>
      </c>
      <c r="AU946" s="227" t="s">
        <v>150</v>
      </c>
      <c r="AY946" s="17" t="s">
        <v>141</v>
      </c>
      <c r="BE946" s="228">
        <f>IF(N946="základní",J946,0)</f>
        <v>0</v>
      </c>
      <c r="BF946" s="228">
        <f>IF(N946="snížená",J946,0)</f>
        <v>0</v>
      </c>
      <c r="BG946" s="228">
        <f>IF(N946="zákl. přenesená",J946,0)</f>
        <v>0</v>
      </c>
      <c r="BH946" s="228">
        <f>IF(N946="sníž. přenesená",J946,0)</f>
        <v>0</v>
      </c>
      <c r="BI946" s="228">
        <f>IF(N946="nulová",J946,0)</f>
        <v>0</v>
      </c>
      <c r="BJ946" s="17" t="s">
        <v>150</v>
      </c>
      <c r="BK946" s="228">
        <f>ROUND(I946*H946,2)</f>
        <v>0</v>
      </c>
      <c r="BL946" s="17" t="s">
        <v>457</v>
      </c>
      <c r="BM946" s="227" t="s">
        <v>1234</v>
      </c>
    </row>
    <row r="947" s="14" customFormat="1">
      <c r="A947" s="14"/>
      <c r="B947" s="240"/>
      <c r="C947" s="241"/>
      <c r="D947" s="231" t="s">
        <v>152</v>
      </c>
      <c r="E947" s="242" t="s">
        <v>1</v>
      </c>
      <c r="F947" s="243" t="s">
        <v>188</v>
      </c>
      <c r="G947" s="241"/>
      <c r="H947" s="244">
        <v>6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0" t="s">
        <v>152</v>
      </c>
      <c r="AU947" s="250" t="s">
        <v>150</v>
      </c>
      <c r="AV947" s="14" t="s">
        <v>150</v>
      </c>
      <c r="AW947" s="14" t="s">
        <v>30</v>
      </c>
      <c r="AX947" s="14" t="s">
        <v>81</v>
      </c>
      <c r="AY947" s="250" t="s">
        <v>141</v>
      </c>
    </row>
    <row r="948" s="2" customFormat="1" ht="24.15" customHeight="1">
      <c r="A948" s="38"/>
      <c r="B948" s="39"/>
      <c r="C948" s="215" t="s">
        <v>1235</v>
      </c>
      <c r="D948" s="215" t="s">
        <v>145</v>
      </c>
      <c r="E948" s="216" t="s">
        <v>1236</v>
      </c>
      <c r="F948" s="217" t="s">
        <v>1237</v>
      </c>
      <c r="G948" s="218" t="s">
        <v>158</v>
      </c>
      <c r="H948" s="219">
        <v>1</v>
      </c>
      <c r="I948" s="220"/>
      <c r="J948" s="221">
        <f>ROUND(I948*H948,2)</f>
        <v>0</v>
      </c>
      <c r="K948" s="222"/>
      <c r="L948" s="44"/>
      <c r="M948" s="223" t="s">
        <v>1</v>
      </c>
      <c r="N948" s="224" t="s">
        <v>39</v>
      </c>
      <c r="O948" s="91"/>
      <c r="P948" s="225">
        <f>O948*H948</f>
        <v>0</v>
      </c>
      <c r="Q948" s="225">
        <v>0</v>
      </c>
      <c r="R948" s="225">
        <f>Q948*H948</f>
        <v>0</v>
      </c>
      <c r="S948" s="225">
        <v>0</v>
      </c>
      <c r="T948" s="226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7" t="s">
        <v>457</v>
      </c>
      <c r="AT948" s="227" t="s">
        <v>145</v>
      </c>
      <c r="AU948" s="227" t="s">
        <v>150</v>
      </c>
      <c r="AY948" s="17" t="s">
        <v>141</v>
      </c>
      <c r="BE948" s="228">
        <f>IF(N948="základní",J948,0)</f>
        <v>0</v>
      </c>
      <c r="BF948" s="228">
        <f>IF(N948="snížená",J948,0)</f>
        <v>0</v>
      </c>
      <c r="BG948" s="228">
        <f>IF(N948="zákl. přenesená",J948,0)</f>
        <v>0</v>
      </c>
      <c r="BH948" s="228">
        <f>IF(N948="sníž. přenesená",J948,0)</f>
        <v>0</v>
      </c>
      <c r="BI948" s="228">
        <f>IF(N948="nulová",J948,0)</f>
        <v>0</v>
      </c>
      <c r="BJ948" s="17" t="s">
        <v>150</v>
      </c>
      <c r="BK948" s="228">
        <f>ROUND(I948*H948,2)</f>
        <v>0</v>
      </c>
      <c r="BL948" s="17" t="s">
        <v>457</v>
      </c>
      <c r="BM948" s="227" t="s">
        <v>1238</v>
      </c>
    </row>
    <row r="949" s="2" customFormat="1" ht="24.15" customHeight="1">
      <c r="A949" s="38"/>
      <c r="B949" s="39"/>
      <c r="C949" s="215" t="s">
        <v>1239</v>
      </c>
      <c r="D949" s="215" t="s">
        <v>145</v>
      </c>
      <c r="E949" s="216" t="s">
        <v>1240</v>
      </c>
      <c r="F949" s="217" t="s">
        <v>1241</v>
      </c>
      <c r="G949" s="218" t="s">
        <v>158</v>
      </c>
      <c r="H949" s="219">
        <v>6</v>
      </c>
      <c r="I949" s="220"/>
      <c r="J949" s="221">
        <f>ROUND(I949*H949,2)</f>
        <v>0</v>
      </c>
      <c r="K949" s="222"/>
      <c r="L949" s="44"/>
      <c r="M949" s="223" t="s">
        <v>1</v>
      </c>
      <c r="N949" s="224" t="s">
        <v>39</v>
      </c>
      <c r="O949" s="91"/>
      <c r="P949" s="225">
        <f>O949*H949</f>
        <v>0</v>
      </c>
      <c r="Q949" s="225">
        <v>0</v>
      </c>
      <c r="R949" s="225">
        <f>Q949*H949</f>
        <v>0</v>
      </c>
      <c r="S949" s="225">
        <v>0</v>
      </c>
      <c r="T949" s="226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27" t="s">
        <v>457</v>
      </c>
      <c r="AT949" s="227" t="s">
        <v>145</v>
      </c>
      <c r="AU949" s="227" t="s">
        <v>150</v>
      </c>
      <c r="AY949" s="17" t="s">
        <v>141</v>
      </c>
      <c r="BE949" s="228">
        <f>IF(N949="základní",J949,0)</f>
        <v>0</v>
      </c>
      <c r="BF949" s="228">
        <f>IF(N949="snížená",J949,0)</f>
        <v>0</v>
      </c>
      <c r="BG949" s="228">
        <f>IF(N949="zákl. přenesená",J949,0)</f>
        <v>0</v>
      </c>
      <c r="BH949" s="228">
        <f>IF(N949="sníž. přenesená",J949,0)</f>
        <v>0</v>
      </c>
      <c r="BI949" s="228">
        <f>IF(N949="nulová",J949,0)</f>
        <v>0</v>
      </c>
      <c r="BJ949" s="17" t="s">
        <v>150</v>
      </c>
      <c r="BK949" s="228">
        <f>ROUND(I949*H949,2)</f>
        <v>0</v>
      </c>
      <c r="BL949" s="17" t="s">
        <v>457</v>
      </c>
      <c r="BM949" s="227" t="s">
        <v>1242</v>
      </c>
    </row>
    <row r="950" s="13" customFormat="1">
      <c r="A950" s="13"/>
      <c r="B950" s="229"/>
      <c r="C950" s="230"/>
      <c r="D950" s="231" t="s">
        <v>152</v>
      </c>
      <c r="E950" s="232" t="s">
        <v>1</v>
      </c>
      <c r="F950" s="233" t="s">
        <v>1082</v>
      </c>
      <c r="G950" s="230"/>
      <c r="H950" s="232" t="s">
        <v>1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152</v>
      </c>
      <c r="AU950" s="239" t="s">
        <v>150</v>
      </c>
      <c r="AV950" s="13" t="s">
        <v>81</v>
      </c>
      <c r="AW950" s="13" t="s">
        <v>30</v>
      </c>
      <c r="AX950" s="13" t="s">
        <v>73</v>
      </c>
      <c r="AY950" s="239" t="s">
        <v>141</v>
      </c>
    </row>
    <row r="951" s="14" customFormat="1">
      <c r="A951" s="14"/>
      <c r="B951" s="240"/>
      <c r="C951" s="241"/>
      <c r="D951" s="231" t="s">
        <v>152</v>
      </c>
      <c r="E951" s="242" t="s">
        <v>1</v>
      </c>
      <c r="F951" s="243" t="s">
        <v>150</v>
      </c>
      <c r="G951" s="241"/>
      <c r="H951" s="244">
        <v>2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0" t="s">
        <v>152</v>
      </c>
      <c r="AU951" s="250" t="s">
        <v>150</v>
      </c>
      <c r="AV951" s="14" t="s">
        <v>150</v>
      </c>
      <c r="AW951" s="14" t="s">
        <v>30</v>
      </c>
      <c r="AX951" s="14" t="s">
        <v>73</v>
      </c>
      <c r="AY951" s="250" t="s">
        <v>141</v>
      </c>
    </row>
    <row r="952" s="13" customFormat="1">
      <c r="A952" s="13"/>
      <c r="B952" s="229"/>
      <c r="C952" s="230"/>
      <c r="D952" s="231" t="s">
        <v>152</v>
      </c>
      <c r="E952" s="232" t="s">
        <v>1</v>
      </c>
      <c r="F952" s="233" t="s">
        <v>200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152</v>
      </c>
      <c r="AU952" s="239" t="s">
        <v>150</v>
      </c>
      <c r="AV952" s="13" t="s">
        <v>81</v>
      </c>
      <c r="AW952" s="13" t="s">
        <v>30</v>
      </c>
      <c r="AX952" s="13" t="s">
        <v>73</v>
      </c>
      <c r="AY952" s="239" t="s">
        <v>141</v>
      </c>
    </row>
    <row r="953" s="14" customFormat="1">
      <c r="A953" s="14"/>
      <c r="B953" s="240"/>
      <c r="C953" s="241"/>
      <c r="D953" s="231" t="s">
        <v>152</v>
      </c>
      <c r="E953" s="242" t="s">
        <v>1</v>
      </c>
      <c r="F953" s="243" t="s">
        <v>150</v>
      </c>
      <c r="G953" s="241"/>
      <c r="H953" s="244">
        <v>2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152</v>
      </c>
      <c r="AU953" s="250" t="s">
        <v>150</v>
      </c>
      <c r="AV953" s="14" t="s">
        <v>150</v>
      </c>
      <c r="AW953" s="14" t="s">
        <v>30</v>
      </c>
      <c r="AX953" s="14" t="s">
        <v>73</v>
      </c>
      <c r="AY953" s="250" t="s">
        <v>141</v>
      </c>
    </row>
    <row r="954" s="13" customFormat="1">
      <c r="A954" s="13"/>
      <c r="B954" s="229"/>
      <c r="C954" s="230"/>
      <c r="D954" s="231" t="s">
        <v>152</v>
      </c>
      <c r="E954" s="232" t="s">
        <v>1</v>
      </c>
      <c r="F954" s="233" t="s">
        <v>234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152</v>
      </c>
      <c r="AU954" s="239" t="s">
        <v>150</v>
      </c>
      <c r="AV954" s="13" t="s">
        <v>81</v>
      </c>
      <c r="AW954" s="13" t="s">
        <v>30</v>
      </c>
      <c r="AX954" s="13" t="s">
        <v>73</v>
      </c>
      <c r="AY954" s="239" t="s">
        <v>141</v>
      </c>
    </row>
    <row r="955" s="14" customFormat="1">
      <c r="A955" s="14"/>
      <c r="B955" s="240"/>
      <c r="C955" s="241"/>
      <c r="D955" s="231" t="s">
        <v>152</v>
      </c>
      <c r="E955" s="242" t="s">
        <v>1</v>
      </c>
      <c r="F955" s="243" t="s">
        <v>81</v>
      </c>
      <c r="G955" s="241"/>
      <c r="H955" s="244">
        <v>1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152</v>
      </c>
      <c r="AU955" s="250" t="s">
        <v>150</v>
      </c>
      <c r="AV955" s="14" t="s">
        <v>150</v>
      </c>
      <c r="AW955" s="14" t="s">
        <v>30</v>
      </c>
      <c r="AX955" s="14" t="s">
        <v>73</v>
      </c>
      <c r="AY955" s="250" t="s">
        <v>141</v>
      </c>
    </row>
    <row r="956" s="13" customFormat="1">
      <c r="A956" s="13"/>
      <c r="B956" s="229"/>
      <c r="C956" s="230"/>
      <c r="D956" s="231" t="s">
        <v>152</v>
      </c>
      <c r="E956" s="232" t="s">
        <v>1</v>
      </c>
      <c r="F956" s="233" t="s">
        <v>239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152</v>
      </c>
      <c r="AU956" s="239" t="s">
        <v>150</v>
      </c>
      <c r="AV956" s="13" t="s">
        <v>81</v>
      </c>
      <c r="AW956" s="13" t="s">
        <v>30</v>
      </c>
      <c r="AX956" s="13" t="s">
        <v>73</v>
      </c>
      <c r="AY956" s="239" t="s">
        <v>141</v>
      </c>
    </row>
    <row r="957" s="14" customFormat="1">
      <c r="A957" s="14"/>
      <c r="B957" s="240"/>
      <c r="C957" s="241"/>
      <c r="D957" s="231" t="s">
        <v>152</v>
      </c>
      <c r="E957" s="242" t="s">
        <v>1</v>
      </c>
      <c r="F957" s="243" t="s">
        <v>81</v>
      </c>
      <c r="G957" s="241"/>
      <c r="H957" s="244">
        <v>1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152</v>
      </c>
      <c r="AU957" s="250" t="s">
        <v>150</v>
      </c>
      <c r="AV957" s="14" t="s">
        <v>150</v>
      </c>
      <c r="AW957" s="14" t="s">
        <v>30</v>
      </c>
      <c r="AX957" s="14" t="s">
        <v>73</v>
      </c>
      <c r="AY957" s="250" t="s">
        <v>141</v>
      </c>
    </row>
    <row r="958" s="15" customFormat="1">
      <c r="A958" s="15"/>
      <c r="B958" s="251"/>
      <c r="C958" s="252"/>
      <c r="D958" s="231" t="s">
        <v>152</v>
      </c>
      <c r="E958" s="253" t="s">
        <v>1</v>
      </c>
      <c r="F958" s="254" t="s">
        <v>170</v>
      </c>
      <c r="G958" s="252"/>
      <c r="H958" s="255">
        <v>6</v>
      </c>
      <c r="I958" s="256"/>
      <c r="J958" s="252"/>
      <c r="K958" s="252"/>
      <c r="L958" s="257"/>
      <c r="M958" s="258"/>
      <c r="N958" s="259"/>
      <c r="O958" s="259"/>
      <c r="P958" s="259"/>
      <c r="Q958" s="259"/>
      <c r="R958" s="259"/>
      <c r="S958" s="259"/>
      <c r="T958" s="260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61" t="s">
        <v>152</v>
      </c>
      <c r="AU958" s="261" t="s">
        <v>150</v>
      </c>
      <c r="AV958" s="15" t="s">
        <v>149</v>
      </c>
      <c r="AW958" s="15" t="s">
        <v>30</v>
      </c>
      <c r="AX958" s="15" t="s">
        <v>81</v>
      </c>
      <c r="AY958" s="261" t="s">
        <v>141</v>
      </c>
    </row>
    <row r="959" s="2" customFormat="1" ht="16.5" customHeight="1">
      <c r="A959" s="38"/>
      <c r="B959" s="39"/>
      <c r="C959" s="262" t="s">
        <v>1243</v>
      </c>
      <c r="D959" s="262" t="s">
        <v>465</v>
      </c>
      <c r="E959" s="263" t="s">
        <v>1244</v>
      </c>
      <c r="F959" s="264" t="s">
        <v>1245</v>
      </c>
      <c r="G959" s="265" t="s">
        <v>158</v>
      </c>
      <c r="H959" s="266">
        <v>7</v>
      </c>
      <c r="I959" s="267"/>
      <c r="J959" s="268">
        <f>ROUND(I959*H959,2)</f>
        <v>0</v>
      </c>
      <c r="K959" s="269"/>
      <c r="L959" s="270"/>
      <c r="M959" s="271" t="s">
        <v>1</v>
      </c>
      <c r="N959" s="272" t="s">
        <v>39</v>
      </c>
      <c r="O959" s="91"/>
      <c r="P959" s="225">
        <f>O959*H959</f>
        <v>0</v>
      </c>
      <c r="Q959" s="225">
        <v>4.0000000000000003E-05</v>
      </c>
      <c r="R959" s="225">
        <f>Q959*H959</f>
        <v>0.00028000000000000003</v>
      </c>
      <c r="S959" s="225">
        <v>0</v>
      </c>
      <c r="T959" s="226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227" t="s">
        <v>468</v>
      </c>
      <c r="AT959" s="227" t="s">
        <v>465</v>
      </c>
      <c r="AU959" s="227" t="s">
        <v>150</v>
      </c>
      <c r="AY959" s="17" t="s">
        <v>141</v>
      </c>
      <c r="BE959" s="228">
        <f>IF(N959="základní",J959,0)</f>
        <v>0</v>
      </c>
      <c r="BF959" s="228">
        <f>IF(N959="snížená",J959,0)</f>
        <v>0</v>
      </c>
      <c r="BG959" s="228">
        <f>IF(N959="zákl. přenesená",J959,0)</f>
        <v>0</v>
      </c>
      <c r="BH959" s="228">
        <f>IF(N959="sníž. přenesená",J959,0)</f>
        <v>0</v>
      </c>
      <c r="BI959" s="228">
        <f>IF(N959="nulová",J959,0)</f>
        <v>0</v>
      </c>
      <c r="BJ959" s="17" t="s">
        <v>150</v>
      </c>
      <c r="BK959" s="228">
        <f>ROUND(I959*H959,2)</f>
        <v>0</v>
      </c>
      <c r="BL959" s="17" t="s">
        <v>457</v>
      </c>
      <c r="BM959" s="227" t="s">
        <v>1246</v>
      </c>
    </row>
    <row r="960" s="13" customFormat="1">
      <c r="A960" s="13"/>
      <c r="B960" s="229"/>
      <c r="C960" s="230"/>
      <c r="D960" s="231" t="s">
        <v>152</v>
      </c>
      <c r="E960" s="232" t="s">
        <v>1</v>
      </c>
      <c r="F960" s="233" t="s">
        <v>1082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152</v>
      </c>
      <c r="AU960" s="239" t="s">
        <v>150</v>
      </c>
      <c r="AV960" s="13" t="s">
        <v>81</v>
      </c>
      <c r="AW960" s="13" t="s">
        <v>30</v>
      </c>
      <c r="AX960" s="13" t="s">
        <v>73</v>
      </c>
      <c r="AY960" s="239" t="s">
        <v>141</v>
      </c>
    </row>
    <row r="961" s="14" customFormat="1">
      <c r="A961" s="14"/>
      <c r="B961" s="240"/>
      <c r="C961" s="241"/>
      <c r="D961" s="231" t="s">
        <v>152</v>
      </c>
      <c r="E961" s="242" t="s">
        <v>1</v>
      </c>
      <c r="F961" s="243" t="s">
        <v>150</v>
      </c>
      <c r="G961" s="241"/>
      <c r="H961" s="244">
        <v>2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152</v>
      </c>
      <c r="AU961" s="250" t="s">
        <v>150</v>
      </c>
      <c r="AV961" s="14" t="s">
        <v>150</v>
      </c>
      <c r="AW961" s="14" t="s">
        <v>30</v>
      </c>
      <c r="AX961" s="14" t="s">
        <v>73</v>
      </c>
      <c r="AY961" s="250" t="s">
        <v>141</v>
      </c>
    </row>
    <row r="962" s="13" customFormat="1">
      <c r="A962" s="13"/>
      <c r="B962" s="229"/>
      <c r="C962" s="230"/>
      <c r="D962" s="231" t="s">
        <v>152</v>
      </c>
      <c r="E962" s="232" t="s">
        <v>1</v>
      </c>
      <c r="F962" s="233" t="s">
        <v>200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152</v>
      </c>
      <c r="AU962" s="239" t="s">
        <v>150</v>
      </c>
      <c r="AV962" s="13" t="s">
        <v>81</v>
      </c>
      <c r="AW962" s="13" t="s">
        <v>30</v>
      </c>
      <c r="AX962" s="13" t="s">
        <v>73</v>
      </c>
      <c r="AY962" s="239" t="s">
        <v>141</v>
      </c>
    </row>
    <row r="963" s="14" customFormat="1">
      <c r="A963" s="14"/>
      <c r="B963" s="240"/>
      <c r="C963" s="241"/>
      <c r="D963" s="231" t="s">
        <v>152</v>
      </c>
      <c r="E963" s="242" t="s">
        <v>1</v>
      </c>
      <c r="F963" s="243" t="s">
        <v>150</v>
      </c>
      <c r="G963" s="241"/>
      <c r="H963" s="244">
        <v>2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152</v>
      </c>
      <c r="AU963" s="250" t="s">
        <v>150</v>
      </c>
      <c r="AV963" s="14" t="s">
        <v>150</v>
      </c>
      <c r="AW963" s="14" t="s">
        <v>30</v>
      </c>
      <c r="AX963" s="14" t="s">
        <v>73</v>
      </c>
      <c r="AY963" s="250" t="s">
        <v>141</v>
      </c>
    </row>
    <row r="964" s="13" customFormat="1">
      <c r="A964" s="13"/>
      <c r="B964" s="229"/>
      <c r="C964" s="230"/>
      <c r="D964" s="231" t="s">
        <v>152</v>
      </c>
      <c r="E964" s="232" t="s">
        <v>1</v>
      </c>
      <c r="F964" s="233" t="s">
        <v>234</v>
      </c>
      <c r="G964" s="230"/>
      <c r="H964" s="232" t="s">
        <v>1</v>
      </c>
      <c r="I964" s="234"/>
      <c r="J964" s="230"/>
      <c r="K964" s="230"/>
      <c r="L964" s="235"/>
      <c r="M964" s="236"/>
      <c r="N964" s="237"/>
      <c r="O964" s="237"/>
      <c r="P964" s="237"/>
      <c r="Q964" s="237"/>
      <c r="R964" s="237"/>
      <c r="S964" s="237"/>
      <c r="T964" s="23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9" t="s">
        <v>152</v>
      </c>
      <c r="AU964" s="239" t="s">
        <v>150</v>
      </c>
      <c r="AV964" s="13" t="s">
        <v>81</v>
      </c>
      <c r="AW964" s="13" t="s">
        <v>30</v>
      </c>
      <c r="AX964" s="13" t="s">
        <v>73</v>
      </c>
      <c r="AY964" s="239" t="s">
        <v>141</v>
      </c>
    </row>
    <row r="965" s="14" customFormat="1">
      <c r="A965" s="14"/>
      <c r="B965" s="240"/>
      <c r="C965" s="241"/>
      <c r="D965" s="231" t="s">
        <v>152</v>
      </c>
      <c r="E965" s="242" t="s">
        <v>1</v>
      </c>
      <c r="F965" s="243" t="s">
        <v>81</v>
      </c>
      <c r="G965" s="241"/>
      <c r="H965" s="244">
        <v>1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0" t="s">
        <v>152</v>
      </c>
      <c r="AU965" s="250" t="s">
        <v>150</v>
      </c>
      <c r="AV965" s="14" t="s">
        <v>150</v>
      </c>
      <c r="AW965" s="14" t="s">
        <v>30</v>
      </c>
      <c r="AX965" s="14" t="s">
        <v>73</v>
      </c>
      <c r="AY965" s="250" t="s">
        <v>141</v>
      </c>
    </row>
    <row r="966" s="13" customFormat="1">
      <c r="A966" s="13"/>
      <c r="B966" s="229"/>
      <c r="C966" s="230"/>
      <c r="D966" s="231" t="s">
        <v>152</v>
      </c>
      <c r="E966" s="232" t="s">
        <v>1</v>
      </c>
      <c r="F966" s="233" t="s">
        <v>239</v>
      </c>
      <c r="G966" s="230"/>
      <c r="H966" s="232" t="s">
        <v>1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9" t="s">
        <v>152</v>
      </c>
      <c r="AU966" s="239" t="s">
        <v>150</v>
      </c>
      <c r="AV966" s="13" t="s">
        <v>81</v>
      </c>
      <c r="AW966" s="13" t="s">
        <v>30</v>
      </c>
      <c r="AX966" s="13" t="s">
        <v>73</v>
      </c>
      <c r="AY966" s="239" t="s">
        <v>141</v>
      </c>
    </row>
    <row r="967" s="14" customFormat="1">
      <c r="A967" s="14"/>
      <c r="B967" s="240"/>
      <c r="C967" s="241"/>
      <c r="D967" s="231" t="s">
        <v>152</v>
      </c>
      <c r="E967" s="242" t="s">
        <v>1</v>
      </c>
      <c r="F967" s="243" t="s">
        <v>81</v>
      </c>
      <c r="G967" s="241"/>
      <c r="H967" s="244">
        <v>1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152</v>
      </c>
      <c r="AU967" s="250" t="s">
        <v>150</v>
      </c>
      <c r="AV967" s="14" t="s">
        <v>150</v>
      </c>
      <c r="AW967" s="14" t="s">
        <v>30</v>
      </c>
      <c r="AX967" s="14" t="s">
        <v>73</v>
      </c>
      <c r="AY967" s="250" t="s">
        <v>141</v>
      </c>
    </row>
    <row r="968" s="13" customFormat="1">
      <c r="A968" s="13"/>
      <c r="B968" s="229"/>
      <c r="C968" s="230"/>
      <c r="D968" s="231" t="s">
        <v>152</v>
      </c>
      <c r="E968" s="232" t="s">
        <v>1</v>
      </c>
      <c r="F968" s="233" t="s">
        <v>204</v>
      </c>
      <c r="G968" s="230"/>
      <c r="H968" s="232" t="s">
        <v>1</v>
      </c>
      <c r="I968" s="234"/>
      <c r="J968" s="230"/>
      <c r="K968" s="230"/>
      <c r="L968" s="235"/>
      <c r="M968" s="236"/>
      <c r="N968" s="237"/>
      <c r="O968" s="237"/>
      <c r="P968" s="237"/>
      <c r="Q968" s="237"/>
      <c r="R968" s="237"/>
      <c r="S968" s="237"/>
      <c r="T968" s="23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9" t="s">
        <v>152</v>
      </c>
      <c r="AU968" s="239" t="s">
        <v>150</v>
      </c>
      <c r="AV968" s="13" t="s">
        <v>81</v>
      </c>
      <c r="AW968" s="13" t="s">
        <v>30</v>
      </c>
      <c r="AX968" s="13" t="s">
        <v>73</v>
      </c>
      <c r="AY968" s="239" t="s">
        <v>141</v>
      </c>
    </row>
    <row r="969" s="14" customFormat="1">
      <c r="A969" s="14"/>
      <c r="B969" s="240"/>
      <c r="C969" s="241"/>
      <c r="D969" s="231" t="s">
        <v>152</v>
      </c>
      <c r="E969" s="242" t="s">
        <v>1</v>
      </c>
      <c r="F969" s="243" t="s">
        <v>81</v>
      </c>
      <c r="G969" s="241"/>
      <c r="H969" s="244">
        <v>1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0" t="s">
        <v>152</v>
      </c>
      <c r="AU969" s="250" t="s">
        <v>150</v>
      </c>
      <c r="AV969" s="14" t="s">
        <v>150</v>
      </c>
      <c r="AW969" s="14" t="s">
        <v>30</v>
      </c>
      <c r="AX969" s="14" t="s">
        <v>73</v>
      </c>
      <c r="AY969" s="250" t="s">
        <v>141</v>
      </c>
    </row>
    <row r="970" s="15" customFormat="1">
      <c r="A970" s="15"/>
      <c r="B970" s="251"/>
      <c r="C970" s="252"/>
      <c r="D970" s="231" t="s">
        <v>152</v>
      </c>
      <c r="E970" s="253" t="s">
        <v>1</v>
      </c>
      <c r="F970" s="254" t="s">
        <v>170</v>
      </c>
      <c r="G970" s="252"/>
      <c r="H970" s="255">
        <v>7</v>
      </c>
      <c r="I970" s="256"/>
      <c r="J970" s="252"/>
      <c r="K970" s="252"/>
      <c r="L970" s="257"/>
      <c r="M970" s="258"/>
      <c r="N970" s="259"/>
      <c r="O970" s="259"/>
      <c r="P970" s="259"/>
      <c r="Q970" s="259"/>
      <c r="R970" s="259"/>
      <c r="S970" s="259"/>
      <c r="T970" s="260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T970" s="261" t="s">
        <v>152</v>
      </c>
      <c r="AU970" s="261" t="s">
        <v>150</v>
      </c>
      <c r="AV970" s="15" t="s">
        <v>149</v>
      </c>
      <c r="AW970" s="15" t="s">
        <v>30</v>
      </c>
      <c r="AX970" s="15" t="s">
        <v>81</v>
      </c>
      <c r="AY970" s="261" t="s">
        <v>141</v>
      </c>
    </row>
    <row r="971" s="2" customFormat="1" ht="24.15" customHeight="1">
      <c r="A971" s="38"/>
      <c r="B971" s="39"/>
      <c r="C971" s="262" t="s">
        <v>1247</v>
      </c>
      <c r="D971" s="262" t="s">
        <v>465</v>
      </c>
      <c r="E971" s="263" t="s">
        <v>1248</v>
      </c>
      <c r="F971" s="264" t="s">
        <v>1249</v>
      </c>
      <c r="G971" s="265" t="s">
        <v>158</v>
      </c>
      <c r="H971" s="266">
        <v>7</v>
      </c>
      <c r="I971" s="267"/>
      <c r="J971" s="268">
        <f>ROUND(I971*H971,2)</f>
        <v>0</v>
      </c>
      <c r="K971" s="269"/>
      <c r="L971" s="270"/>
      <c r="M971" s="271" t="s">
        <v>1</v>
      </c>
      <c r="N971" s="272" t="s">
        <v>39</v>
      </c>
      <c r="O971" s="91"/>
      <c r="P971" s="225">
        <f>O971*H971</f>
        <v>0</v>
      </c>
      <c r="Q971" s="225">
        <v>4.0000000000000003E-05</v>
      </c>
      <c r="R971" s="225">
        <f>Q971*H971</f>
        <v>0.00028000000000000003</v>
      </c>
      <c r="S971" s="225">
        <v>0</v>
      </c>
      <c r="T971" s="226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27" t="s">
        <v>468</v>
      </c>
      <c r="AT971" s="227" t="s">
        <v>465</v>
      </c>
      <c r="AU971" s="227" t="s">
        <v>150</v>
      </c>
      <c r="AY971" s="17" t="s">
        <v>141</v>
      </c>
      <c r="BE971" s="228">
        <f>IF(N971="základní",J971,0)</f>
        <v>0</v>
      </c>
      <c r="BF971" s="228">
        <f>IF(N971="snížená",J971,0)</f>
        <v>0</v>
      </c>
      <c r="BG971" s="228">
        <f>IF(N971="zákl. přenesená",J971,0)</f>
        <v>0</v>
      </c>
      <c r="BH971" s="228">
        <f>IF(N971="sníž. přenesená",J971,0)</f>
        <v>0</v>
      </c>
      <c r="BI971" s="228">
        <f>IF(N971="nulová",J971,0)</f>
        <v>0</v>
      </c>
      <c r="BJ971" s="17" t="s">
        <v>150</v>
      </c>
      <c r="BK971" s="228">
        <f>ROUND(I971*H971,2)</f>
        <v>0</v>
      </c>
      <c r="BL971" s="17" t="s">
        <v>457</v>
      </c>
      <c r="BM971" s="227" t="s">
        <v>1250</v>
      </c>
    </row>
    <row r="972" s="13" customFormat="1">
      <c r="A972" s="13"/>
      <c r="B972" s="229"/>
      <c r="C972" s="230"/>
      <c r="D972" s="231" t="s">
        <v>152</v>
      </c>
      <c r="E972" s="232" t="s">
        <v>1</v>
      </c>
      <c r="F972" s="233" t="s">
        <v>1082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152</v>
      </c>
      <c r="AU972" s="239" t="s">
        <v>150</v>
      </c>
      <c r="AV972" s="13" t="s">
        <v>81</v>
      </c>
      <c r="AW972" s="13" t="s">
        <v>30</v>
      </c>
      <c r="AX972" s="13" t="s">
        <v>73</v>
      </c>
      <c r="AY972" s="239" t="s">
        <v>141</v>
      </c>
    </row>
    <row r="973" s="14" customFormat="1">
      <c r="A973" s="14"/>
      <c r="B973" s="240"/>
      <c r="C973" s="241"/>
      <c r="D973" s="231" t="s">
        <v>152</v>
      </c>
      <c r="E973" s="242" t="s">
        <v>1</v>
      </c>
      <c r="F973" s="243" t="s">
        <v>150</v>
      </c>
      <c r="G973" s="241"/>
      <c r="H973" s="244">
        <v>2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152</v>
      </c>
      <c r="AU973" s="250" t="s">
        <v>150</v>
      </c>
      <c r="AV973" s="14" t="s">
        <v>150</v>
      </c>
      <c r="AW973" s="14" t="s">
        <v>30</v>
      </c>
      <c r="AX973" s="14" t="s">
        <v>73</v>
      </c>
      <c r="AY973" s="250" t="s">
        <v>141</v>
      </c>
    </row>
    <row r="974" s="13" customFormat="1">
      <c r="A974" s="13"/>
      <c r="B974" s="229"/>
      <c r="C974" s="230"/>
      <c r="D974" s="231" t="s">
        <v>152</v>
      </c>
      <c r="E974" s="232" t="s">
        <v>1</v>
      </c>
      <c r="F974" s="233" t="s">
        <v>200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152</v>
      </c>
      <c r="AU974" s="239" t="s">
        <v>150</v>
      </c>
      <c r="AV974" s="13" t="s">
        <v>81</v>
      </c>
      <c r="AW974" s="13" t="s">
        <v>30</v>
      </c>
      <c r="AX974" s="13" t="s">
        <v>73</v>
      </c>
      <c r="AY974" s="239" t="s">
        <v>141</v>
      </c>
    </row>
    <row r="975" s="14" customFormat="1">
      <c r="A975" s="14"/>
      <c r="B975" s="240"/>
      <c r="C975" s="241"/>
      <c r="D975" s="231" t="s">
        <v>152</v>
      </c>
      <c r="E975" s="242" t="s">
        <v>1</v>
      </c>
      <c r="F975" s="243" t="s">
        <v>150</v>
      </c>
      <c r="G975" s="241"/>
      <c r="H975" s="244">
        <v>2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152</v>
      </c>
      <c r="AU975" s="250" t="s">
        <v>150</v>
      </c>
      <c r="AV975" s="14" t="s">
        <v>150</v>
      </c>
      <c r="AW975" s="14" t="s">
        <v>30</v>
      </c>
      <c r="AX975" s="14" t="s">
        <v>73</v>
      </c>
      <c r="AY975" s="250" t="s">
        <v>141</v>
      </c>
    </row>
    <row r="976" s="13" customFormat="1">
      <c r="A976" s="13"/>
      <c r="B976" s="229"/>
      <c r="C976" s="230"/>
      <c r="D976" s="231" t="s">
        <v>152</v>
      </c>
      <c r="E976" s="232" t="s">
        <v>1</v>
      </c>
      <c r="F976" s="233" t="s">
        <v>234</v>
      </c>
      <c r="G976" s="230"/>
      <c r="H976" s="232" t="s">
        <v>1</v>
      </c>
      <c r="I976" s="234"/>
      <c r="J976" s="230"/>
      <c r="K976" s="230"/>
      <c r="L976" s="235"/>
      <c r="M976" s="236"/>
      <c r="N976" s="237"/>
      <c r="O976" s="237"/>
      <c r="P976" s="237"/>
      <c r="Q976" s="237"/>
      <c r="R976" s="237"/>
      <c r="S976" s="237"/>
      <c r="T976" s="238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9" t="s">
        <v>152</v>
      </c>
      <c r="AU976" s="239" t="s">
        <v>150</v>
      </c>
      <c r="AV976" s="13" t="s">
        <v>81</v>
      </c>
      <c r="AW976" s="13" t="s">
        <v>30</v>
      </c>
      <c r="AX976" s="13" t="s">
        <v>73</v>
      </c>
      <c r="AY976" s="239" t="s">
        <v>141</v>
      </c>
    </row>
    <row r="977" s="14" customFormat="1">
      <c r="A977" s="14"/>
      <c r="B977" s="240"/>
      <c r="C977" s="241"/>
      <c r="D977" s="231" t="s">
        <v>152</v>
      </c>
      <c r="E977" s="242" t="s">
        <v>1</v>
      </c>
      <c r="F977" s="243" t="s">
        <v>81</v>
      </c>
      <c r="G977" s="241"/>
      <c r="H977" s="244">
        <v>1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0" t="s">
        <v>152</v>
      </c>
      <c r="AU977" s="250" t="s">
        <v>150</v>
      </c>
      <c r="AV977" s="14" t="s">
        <v>150</v>
      </c>
      <c r="AW977" s="14" t="s">
        <v>30</v>
      </c>
      <c r="AX977" s="14" t="s">
        <v>73</v>
      </c>
      <c r="AY977" s="250" t="s">
        <v>141</v>
      </c>
    </row>
    <row r="978" s="13" customFormat="1">
      <c r="A978" s="13"/>
      <c r="B978" s="229"/>
      <c r="C978" s="230"/>
      <c r="D978" s="231" t="s">
        <v>152</v>
      </c>
      <c r="E978" s="232" t="s">
        <v>1</v>
      </c>
      <c r="F978" s="233" t="s">
        <v>239</v>
      </c>
      <c r="G978" s="230"/>
      <c r="H978" s="232" t="s">
        <v>1</v>
      </c>
      <c r="I978" s="234"/>
      <c r="J978" s="230"/>
      <c r="K978" s="230"/>
      <c r="L978" s="235"/>
      <c r="M978" s="236"/>
      <c r="N978" s="237"/>
      <c r="O978" s="237"/>
      <c r="P978" s="237"/>
      <c r="Q978" s="237"/>
      <c r="R978" s="237"/>
      <c r="S978" s="237"/>
      <c r="T978" s="23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9" t="s">
        <v>152</v>
      </c>
      <c r="AU978" s="239" t="s">
        <v>150</v>
      </c>
      <c r="AV978" s="13" t="s">
        <v>81</v>
      </c>
      <c r="AW978" s="13" t="s">
        <v>30</v>
      </c>
      <c r="AX978" s="13" t="s">
        <v>73</v>
      </c>
      <c r="AY978" s="239" t="s">
        <v>141</v>
      </c>
    </row>
    <row r="979" s="14" customFormat="1">
      <c r="A979" s="14"/>
      <c r="B979" s="240"/>
      <c r="C979" s="241"/>
      <c r="D979" s="231" t="s">
        <v>152</v>
      </c>
      <c r="E979" s="242" t="s">
        <v>1</v>
      </c>
      <c r="F979" s="243" t="s">
        <v>81</v>
      </c>
      <c r="G979" s="241"/>
      <c r="H979" s="244">
        <v>1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0" t="s">
        <v>152</v>
      </c>
      <c r="AU979" s="250" t="s">
        <v>150</v>
      </c>
      <c r="AV979" s="14" t="s">
        <v>150</v>
      </c>
      <c r="AW979" s="14" t="s">
        <v>30</v>
      </c>
      <c r="AX979" s="14" t="s">
        <v>73</v>
      </c>
      <c r="AY979" s="250" t="s">
        <v>141</v>
      </c>
    </row>
    <row r="980" s="13" customFormat="1">
      <c r="A980" s="13"/>
      <c r="B980" s="229"/>
      <c r="C980" s="230"/>
      <c r="D980" s="231" t="s">
        <v>152</v>
      </c>
      <c r="E980" s="232" t="s">
        <v>1</v>
      </c>
      <c r="F980" s="233" t="s">
        <v>204</v>
      </c>
      <c r="G980" s="230"/>
      <c r="H980" s="232" t="s">
        <v>1</v>
      </c>
      <c r="I980" s="234"/>
      <c r="J980" s="230"/>
      <c r="K980" s="230"/>
      <c r="L980" s="235"/>
      <c r="M980" s="236"/>
      <c r="N980" s="237"/>
      <c r="O980" s="237"/>
      <c r="P980" s="237"/>
      <c r="Q980" s="237"/>
      <c r="R980" s="237"/>
      <c r="S980" s="237"/>
      <c r="T980" s="23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9" t="s">
        <v>152</v>
      </c>
      <c r="AU980" s="239" t="s">
        <v>150</v>
      </c>
      <c r="AV980" s="13" t="s">
        <v>81</v>
      </c>
      <c r="AW980" s="13" t="s">
        <v>30</v>
      </c>
      <c r="AX980" s="13" t="s">
        <v>73</v>
      </c>
      <c r="AY980" s="239" t="s">
        <v>141</v>
      </c>
    </row>
    <row r="981" s="14" customFormat="1">
      <c r="A981" s="14"/>
      <c r="B981" s="240"/>
      <c r="C981" s="241"/>
      <c r="D981" s="231" t="s">
        <v>152</v>
      </c>
      <c r="E981" s="242" t="s">
        <v>1</v>
      </c>
      <c r="F981" s="243" t="s">
        <v>81</v>
      </c>
      <c r="G981" s="241"/>
      <c r="H981" s="244">
        <v>1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0" t="s">
        <v>152</v>
      </c>
      <c r="AU981" s="250" t="s">
        <v>150</v>
      </c>
      <c r="AV981" s="14" t="s">
        <v>150</v>
      </c>
      <c r="AW981" s="14" t="s">
        <v>30</v>
      </c>
      <c r="AX981" s="14" t="s">
        <v>73</v>
      </c>
      <c r="AY981" s="250" t="s">
        <v>141</v>
      </c>
    </row>
    <row r="982" s="15" customFormat="1">
      <c r="A982" s="15"/>
      <c r="B982" s="251"/>
      <c r="C982" s="252"/>
      <c r="D982" s="231" t="s">
        <v>152</v>
      </c>
      <c r="E982" s="253" t="s">
        <v>1</v>
      </c>
      <c r="F982" s="254" t="s">
        <v>170</v>
      </c>
      <c r="G982" s="252"/>
      <c r="H982" s="255">
        <v>7</v>
      </c>
      <c r="I982" s="256"/>
      <c r="J982" s="252"/>
      <c r="K982" s="252"/>
      <c r="L982" s="257"/>
      <c r="M982" s="258"/>
      <c r="N982" s="259"/>
      <c r="O982" s="259"/>
      <c r="P982" s="259"/>
      <c r="Q982" s="259"/>
      <c r="R982" s="259"/>
      <c r="S982" s="259"/>
      <c r="T982" s="260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61" t="s">
        <v>152</v>
      </c>
      <c r="AU982" s="261" t="s">
        <v>150</v>
      </c>
      <c r="AV982" s="15" t="s">
        <v>149</v>
      </c>
      <c r="AW982" s="15" t="s">
        <v>30</v>
      </c>
      <c r="AX982" s="15" t="s">
        <v>81</v>
      </c>
      <c r="AY982" s="261" t="s">
        <v>141</v>
      </c>
    </row>
    <row r="983" s="2" customFormat="1" ht="24.15" customHeight="1">
      <c r="A983" s="38"/>
      <c r="B983" s="39"/>
      <c r="C983" s="262" t="s">
        <v>1251</v>
      </c>
      <c r="D983" s="262" t="s">
        <v>465</v>
      </c>
      <c r="E983" s="263" t="s">
        <v>1252</v>
      </c>
      <c r="F983" s="264" t="s">
        <v>1253</v>
      </c>
      <c r="G983" s="265" t="s">
        <v>158</v>
      </c>
      <c r="H983" s="266">
        <v>9</v>
      </c>
      <c r="I983" s="267"/>
      <c r="J983" s="268">
        <f>ROUND(I983*H983,2)</f>
        <v>0</v>
      </c>
      <c r="K983" s="269"/>
      <c r="L983" s="270"/>
      <c r="M983" s="271" t="s">
        <v>1</v>
      </c>
      <c r="N983" s="272" t="s">
        <v>39</v>
      </c>
      <c r="O983" s="91"/>
      <c r="P983" s="225">
        <f>O983*H983</f>
        <v>0</v>
      </c>
      <c r="Q983" s="225">
        <v>1.0000000000000001E-05</v>
      </c>
      <c r="R983" s="225">
        <f>Q983*H983</f>
        <v>9.0000000000000006E-05</v>
      </c>
      <c r="S983" s="225">
        <v>0</v>
      </c>
      <c r="T983" s="226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27" t="s">
        <v>468</v>
      </c>
      <c r="AT983" s="227" t="s">
        <v>465</v>
      </c>
      <c r="AU983" s="227" t="s">
        <v>150</v>
      </c>
      <c r="AY983" s="17" t="s">
        <v>141</v>
      </c>
      <c r="BE983" s="228">
        <f>IF(N983="základní",J983,0)</f>
        <v>0</v>
      </c>
      <c r="BF983" s="228">
        <f>IF(N983="snížená",J983,0)</f>
        <v>0</v>
      </c>
      <c r="BG983" s="228">
        <f>IF(N983="zákl. přenesená",J983,0)</f>
        <v>0</v>
      </c>
      <c r="BH983" s="228">
        <f>IF(N983="sníž. přenesená",J983,0)</f>
        <v>0</v>
      </c>
      <c r="BI983" s="228">
        <f>IF(N983="nulová",J983,0)</f>
        <v>0</v>
      </c>
      <c r="BJ983" s="17" t="s">
        <v>150</v>
      </c>
      <c r="BK983" s="228">
        <f>ROUND(I983*H983,2)</f>
        <v>0</v>
      </c>
      <c r="BL983" s="17" t="s">
        <v>457</v>
      </c>
      <c r="BM983" s="227" t="s">
        <v>1254</v>
      </c>
    </row>
    <row r="984" s="14" customFormat="1">
      <c r="A984" s="14"/>
      <c r="B984" s="240"/>
      <c r="C984" s="241"/>
      <c r="D984" s="231" t="s">
        <v>152</v>
      </c>
      <c r="E984" s="242" t="s">
        <v>1</v>
      </c>
      <c r="F984" s="243" t="s">
        <v>309</v>
      </c>
      <c r="G984" s="241"/>
      <c r="H984" s="244">
        <v>9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0" t="s">
        <v>152</v>
      </c>
      <c r="AU984" s="250" t="s">
        <v>150</v>
      </c>
      <c r="AV984" s="14" t="s">
        <v>150</v>
      </c>
      <c r="AW984" s="14" t="s">
        <v>30</v>
      </c>
      <c r="AX984" s="14" t="s">
        <v>81</v>
      </c>
      <c r="AY984" s="250" t="s">
        <v>141</v>
      </c>
    </row>
    <row r="985" s="2" customFormat="1" ht="16.5" customHeight="1">
      <c r="A985" s="38"/>
      <c r="B985" s="39"/>
      <c r="C985" s="262" t="s">
        <v>1255</v>
      </c>
      <c r="D985" s="262" t="s">
        <v>465</v>
      </c>
      <c r="E985" s="263" t="s">
        <v>1256</v>
      </c>
      <c r="F985" s="264" t="s">
        <v>1257</v>
      </c>
      <c r="G985" s="265" t="s">
        <v>158</v>
      </c>
      <c r="H985" s="266">
        <v>2</v>
      </c>
      <c r="I985" s="267"/>
      <c r="J985" s="268">
        <f>ROUND(I985*H985,2)</f>
        <v>0</v>
      </c>
      <c r="K985" s="269"/>
      <c r="L985" s="270"/>
      <c r="M985" s="271" t="s">
        <v>1</v>
      </c>
      <c r="N985" s="272" t="s">
        <v>39</v>
      </c>
      <c r="O985" s="91"/>
      <c r="P985" s="225">
        <f>O985*H985</f>
        <v>0</v>
      </c>
      <c r="Q985" s="225">
        <v>2.0000000000000002E-05</v>
      </c>
      <c r="R985" s="225">
        <f>Q985*H985</f>
        <v>4.0000000000000003E-05</v>
      </c>
      <c r="S985" s="225">
        <v>0</v>
      </c>
      <c r="T985" s="226">
        <f>S985*H985</f>
        <v>0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27" t="s">
        <v>468</v>
      </c>
      <c r="AT985" s="227" t="s">
        <v>465</v>
      </c>
      <c r="AU985" s="227" t="s">
        <v>150</v>
      </c>
      <c r="AY985" s="17" t="s">
        <v>141</v>
      </c>
      <c r="BE985" s="228">
        <f>IF(N985="základní",J985,0)</f>
        <v>0</v>
      </c>
      <c r="BF985" s="228">
        <f>IF(N985="snížená",J985,0)</f>
        <v>0</v>
      </c>
      <c r="BG985" s="228">
        <f>IF(N985="zákl. přenesená",J985,0)</f>
        <v>0</v>
      </c>
      <c r="BH985" s="228">
        <f>IF(N985="sníž. přenesená",J985,0)</f>
        <v>0</v>
      </c>
      <c r="BI985" s="228">
        <f>IF(N985="nulová",J985,0)</f>
        <v>0</v>
      </c>
      <c r="BJ985" s="17" t="s">
        <v>150</v>
      </c>
      <c r="BK985" s="228">
        <f>ROUND(I985*H985,2)</f>
        <v>0</v>
      </c>
      <c r="BL985" s="17" t="s">
        <v>457</v>
      </c>
      <c r="BM985" s="227" t="s">
        <v>1258</v>
      </c>
    </row>
    <row r="986" s="14" customFormat="1">
      <c r="A986" s="14"/>
      <c r="B986" s="240"/>
      <c r="C986" s="241"/>
      <c r="D986" s="231" t="s">
        <v>152</v>
      </c>
      <c r="E986" s="242" t="s">
        <v>1</v>
      </c>
      <c r="F986" s="243" t="s">
        <v>150</v>
      </c>
      <c r="G986" s="241"/>
      <c r="H986" s="244">
        <v>2</v>
      </c>
      <c r="I986" s="245"/>
      <c r="J986" s="241"/>
      <c r="K986" s="241"/>
      <c r="L986" s="246"/>
      <c r="M986" s="247"/>
      <c r="N986" s="248"/>
      <c r="O986" s="248"/>
      <c r="P986" s="248"/>
      <c r="Q986" s="248"/>
      <c r="R986" s="248"/>
      <c r="S986" s="248"/>
      <c r="T986" s="24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0" t="s">
        <v>152</v>
      </c>
      <c r="AU986" s="250" t="s">
        <v>150</v>
      </c>
      <c r="AV986" s="14" t="s">
        <v>150</v>
      </c>
      <c r="AW986" s="14" t="s">
        <v>30</v>
      </c>
      <c r="AX986" s="14" t="s">
        <v>81</v>
      </c>
      <c r="AY986" s="250" t="s">
        <v>141</v>
      </c>
    </row>
    <row r="987" s="2" customFormat="1" ht="24.15" customHeight="1">
      <c r="A987" s="38"/>
      <c r="B987" s="39"/>
      <c r="C987" s="215" t="s">
        <v>1259</v>
      </c>
      <c r="D987" s="215" t="s">
        <v>145</v>
      </c>
      <c r="E987" s="216" t="s">
        <v>1260</v>
      </c>
      <c r="F987" s="217" t="s">
        <v>1261</v>
      </c>
      <c r="G987" s="218" t="s">
        <v>158</v>
      </c>
      <c r="H987" s="219">
        <v>4</v>
      </c>
      <c r="I987" s="220"/>
      <c r="J987" s="221">
        <f>ROUND(I987*H987,2)</f>
        <v>0</v>
      </c>
      <c r="K987" s="222"/>
      <c r="L987" s="44"/>
      <c r="M987" s="223" t="s">
        <v>1</v>
      </c>
      <c r="N987" s="224" t="s">
        <v>39</v>
      </c>
      <c r="O987" s="91"/>
      <c r="P987" s="225">
        <f>O987*H987</f>
        <v>0</v>
      </c>
      <c r="Q987" s="225">
        <v>0</v>
      </c>
      <c r="R987" s="225">
        <f>Q987*H987</f>
        <v>0</v>
      </c>
      <c r="S987" s="225">
        <v>0</v>
      </c>
      <c r="T987" s="226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27" t="s">
        <v>457</v>
      </c>
      <c r="AT987" s="227" t="s">
        <v>145</v>
      </c>
      <c r="AU987" s="227" t="s">
        <v>150</v>
      </c>
      <c r="AY987" s="17" t="s">
        <v>141</v>
      </c>
      <c r="BE987" s="228">
        <f>IF(N987="základní",J987,0)</f>
        <v>0</v>
      </c>
      <c r="BF987" s="228">
        <f>IF(N987="snížená",J987,0)</f>
        <v>0</v>
      </c>
      <c r="BG987" s="228">
        <f>IF(N987="zákl. přenesená",J987,0)</f>
        <v>0</v>
      </c>
      <c r="BH987" s="228">
        <f>IF(N987="sníž. přenesená",J987,0)</f>
        <v>0</v>
      </c>
      <c r="BI987" s="228">
        <f>IF(N987="nulová",J987,0)</f>
        <v>0</v>
      </c>
      <c r="BJ987" s="17" t="s">
        <v>150</v>
      </c>
      <c r="BK987" s="228">
        <f>ROUND(I987*H987,2)</f>
        <v>0</v>
      </c>
      <c r="BL987" s="17" t="s">
        <v>457</v>
      </c>
      <c r="BM987" s="227" t="s">
        <v>1262</v>
      </c>
    </row>
    <row r="988" s="13" customFormat="1">
      <c r="A988" s="13"/>
      <c r="B988" s="229"/>
      <c r="C988" s="230"/>
      <c r="D988" s="231" t="s">
        <v>152</v>
      </c>
      <c r="E988" s="232" t="s">
        <v>1</v>
      </c>
      <c r="F988" s="233" t="s">
        <v>194</v>
      </c>
      <c r="G988" s="230"/>
      <c r="H988" s="232" t="s">
        <v>1</v>
      </c>
      <c r="I988" s="234"/>
      <c r="J988" s="230"/>
      <c r="K988" s="230"/>
      <c r="L988" s="235"/>
      <c r="M988" s="236"/>
      <c r="N988" s="237"/>
      <c r="O988" s="237"/>
      <c r="P988" s="237"/>
      <c r="Q988" s="237"/>
      <c r="R988" s="237"/>
      <c r="S988" s="237"/>
      <c r="T988" s="238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9" t="s">
        <v>152</v>
      </c>
      <c r="AU988" s="239" t="s">
        <v>150</v>
      </c>
      <c r="AV988" s="13" t="s">
        <v>81</v>
      </c>
      <c r="AW988" s="13" t="s">
        <v>30</v>
      </c>
      <c r="AX988" s="13" t="s">
        <v>73</v>
      </c>
      <c r="AY988" s="239" t="s">
        <v>141</v>
      </c>
    </row>
    <row r="989" s="14" customFormat="1">
      <c r="A989" s="14"/>
      <c r="B989" s="240"/>
      <c r="C989" s="241"/>
      <c r="D989" s="231" t="s">
        <v>152</v>
      </c>
      <c r="E989" s="242" t="s">
        <v>1</v>
      </c>
      <c r="F989" s="243" t="s">
        <v>150</v>
      </c>
      <c r="G989" s="241"/>
      <c r="H989" s="244">
        <v>2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152</v>
      </c>
      <c r="AU989" s="250" t="s">
        <v>150</v>
      </c>
      <c r="AV989" s="14" t="s">
        <v>150</v>
      </c>
      <c r="AW989" s="14" t="s">
        <v>30</v>
      </c>
      <c r="AX989" s="14" t="s">
        <v>73</v>
      </c>
      <c r="AY989" s="250" t="s">
        <v>141</v>
      </c>
    </row>
    <row r="990" s="13" customFormat="1">
      <c r="A990" s="13"/>
      <c r="B990" s="229"/>
      <c r="C990" s="230"/>
      <c r="D990" s="231" t="s">
        <v>152</v>
      </c>
      <c r="E990" s="232" t="s">
        <v>1</v>
      </c>
      <c r="F990" s="233" t="s">
        <v>1082</v>
      </c>
      <c r="G990" s="230"/>
      <c r="H990" s="232" t="s">
        <v>1</v>
      </c>
      <c r="I990" s="234"/>
      <c r="J990" s="230"/>
      <c r="K990" s="230"/>
      <c r="L990" s="235"/>
      <c r="M990" s="236"/>
      <c r="N990" s="237"/>
      <c r="O990" s="237"/>
      <c r="P990" s="237"/>
      <c r="Q990" s="237"/>
      <c r="R990" s="237"/>
      <c r="S990" s="237"/>
      <c r="T990" s="23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9" t="s">
        <v>152</v>
      </c>
      <c r="AU990" s="239" t="s">
        <v>150</v>
      </c>
      <c r="AV990" s="13" t="s">
        <v>81</v>
      </c>
      <c r="AW990" s="13" t="s">
        <v>30</v>
      </c>
      <c r="AX990" s="13" t="s">
        <v>73</v>
      </c>
      <c r="AY990" s="239" t="s">
        <v>141</v>
      </c>
    </row>
    <row r="991" s="14" customFormat="1">
      <c r="A991" s="14"/>
      <c r="B991" s="240"/>
      <c r="C991" s="241"/>
      <c r="D991" s="231" t="s">
        <v>152</v>
      </c>
      <c r="E991" s="242" t="s">
        <v>1</v>
      </c>
      <c r="F991" s="243" t="s">
        <v>150</v>
      </c>
      <c r="G991" s="241"/>
      <c r="H991" s="244">
        <v>2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152</v>
      </c>
      <c r="AU991" s="250" t="s">
        <v>150</v>
      </c>
      <c r="AV991" s="14" t="s">
        <v>150</v>
      </c>
      <c r="AW991" s="14" t="s">
        <v>30</v>
      </c>
      <c r="AX991" s="14" t="s">
        <v>73</v>
      </c>
      <c r="AY991" s="250" t="s">
        <v>141</v>
      </c>
    </row>
    <row r="992" s="15" customFormat="1">
      <c r="A992" s="15"/>
      <c r="B992" s="251"/>
      <c r="C992" s="252"/>
      <c r="D992" s="231" t="s">
        <v>152</v>
      </c>
      <c r="E992" s="253" t="s">
        <v>1</v>
      </c>
      <c r="F992" s="254" t="s">
        <v>170</v>
      </c>
      <c r="G992" s="252"/>
      <c r="H992" s="255">
        <v>4</v>
      </c>
      <c r="I992" s="256"/>
      <c r="J992" s="252"/>
      <c r="K992" s="252"/>
      <c r="L992" s="257"/>
      <c r="M992" s="258"/>
      <c r="N992" s="259"/>
      <c r="O992" s="259"/>
      <c r="P992" s="259"/>
      <c r="Q992" s="259"/>
      <c r="R992" s="259"/>
      <c r="S992" s="259"/>
      <c r="T992" s="260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61" t="s">
        <v>152</v>
      </c>
      <c r="AU992" s="261" t="s">
        <v>150</v>
      </c>
      <c r="AV992" s="15" t="s">
        <v>149</v>
      </c>
      <c r="AW992" s="15" t="s">
        <v>30</v>
      </c>
      <c r="AX992" s="15" t="s">
        <v>81</v>
      </c>
      <c r="AY992" s="261" t="s">
        <v>141</v>
      </c>
    </row>
    <row r="993" s="2" customFormat="1" ht="24.15" customHeight="1">
      <c r="A993" s="38"/>
      <c r="B993" s="39"/>
      <c r="C993" s="262" t="s">
        <v>1263</v>
      </c>
      <c r="D993" s="262" t="s">
        <v>465</v>
      </c>
      <c r="E993" s="263" t="s">
        <v>1264</v>
      </c>
      <c r="F993" s="264" t="s">
        <v>1265</v>
      </c>
      <c r="G993" s="265" t="s">
        <v>158</v>
      </c>
      <c r="H993" s="266">
        <v>4</v>
      </c>
      <c r="I993" s="267"/>
      <c r="J993" s="268">
        <f>ROUND(I993*H993,2)</f>
        <v>0</v>
      </c>
      <c r="K993" s="269"/>
      <c r="L993" s="270"/>
      <c r="M993" s="271" t="s">
        <v>1</v>
      </c>
      <c r="N993" s="272" t="s">
        <v>39</v>
      </c>
      <c r="O993" s="91"/>
      <c r="P993" s="225">
        <f>O993*H993</f>
        <v>0</v>
      </c>
      <c r="Q993" s="225">
        <v>4.0000000000000003E-05</v>
      </c>
      <c r="R993" s="225">
        <f>Q993*H993</f>
        <v>0.00016000000000000001</v>
      </c>
      <c r="S993" s="225">
        <v>0</v>
      </c>
      <c r="T993" s="226">
        <f>S993*H993</f>
        <v>0</v>
      </c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R993" s="227" t="s">
        <v>468</v>
      </c>
      <c r="AT993" s="227" t="s">
        <v>465</v>
      </c>
      <c r="AU993" s="227" t="s">
        <v>150</v>
      </c>
      <c r="AY993" s="17" t="s">
        <v>141</v>
      </c>
      <c r="BE993" s="228">
        <f>IF(N993="základní",J993,0)</f>
        <v>0</v>
      </c>
      <c r="BF993" s="228">
        <f>IF(N993="snížená",J993,0)</f>
        <v>0</v>
      </c>
      <c r="BG993" s="228">
        <f>IF(N993="zákl. přenesená",J993,0)</f>
        <v>0</v>
      </c>
      <c r="BH993" s="228">
        <f>IF(N993="sníž. přenesená",J993,0)</f>
        <v>0</v>
      </c>
      <c r="BI993" s="228">
        <f>IF(N993="nulová",J993,0)</f>
        <v>0</v>
      </c>
      <c r="BJ993" s="17" t="s">
        <v>150</v>
      </c>
      <c r="BK993" s="228">
        <f>ROUND(I993*H993,2)</f>
        <v>0</v>
      </c>
      <c r="BL993" s="17" t="s">
        <v>457</v>
      </c>
      <c r="BM993" s="227" t="s">
        <v>1266</v>
      </c>
    </row>
    <row r="994" s="13" customFormat="1">
      <c r="A994" s="13"/>
      <c r="B994" s="229"/>
      <c r="C994" s="230"/>
      <c r="D994" s="231" t="s">
        <v>152</v>
      </c>
      <c r="E994" s="232" t="s">
        <v>1</v>
      </c>
      <c r="F994" s="233" t="s">
        <v>194</v>
      </c>
      <c r="G994" s="230"/>
      <c r="H994" s="232" t="s">
        <v>1</v>
      </c>
      <c r="I994" s="234"/>
      <c r="J994" s="230"/>
      <c r="K994" s="230"/>
      <c r="L994" s="235"/>
      <c r="M994" s="236"/>
      <c r="N994" s="237"/>
      <c r="O994" s="237"/>
      <c r="P994" s="237"/>
      <c r="Q994" s="237"/>
      <c r="R994" s="237"/>
      <c r="S994" s="237"/>
      <c r="T994" s="23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9" t="s">
        <v>152</v>
      </c>
      <c r="AU994" s="239" t="s">
        <v>150</v>
      </c>
      <c r="AV994" s="13" t="s">
        <v>81</v>
      </c>
      <c r="AW994" s="13" t="s">
        <v>30</v>
      </c>
      <c r="AX994" s="13" t="s">
        <v>73</v>
      </c>
      <c r="AY994" s="239" t="s">
        <v>141</v>
      </c>
    </row>
    <row r="995" s="14" customFormat="1">
      <c r="A995" s="14"/>
      <c r="B995" s="240"/>
      <c r="C995" s="241"/>
      <c r="D995" s="231" t="s">
        <v>152</v>
      </c>
      <c r="E995" s="242" t="s">
        <v>1</v>
      </c>
      <c r="F995" s="243" t="s">
        <v>150</v>
      </c>
      <c r="G995" s="241"/>
      <c r="H995" s="244">
        <v>2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0" t="s">
        <v>152</v>
      </c>
      <c r="AU995" s="250" t="s">
        <v>150</v>
      </c>
      <c r="AV995" s="14" t="s">
        <v>150</v>
      </c>
      <c r="AW995" s="14" t="s">
        <v>30</v>
      </c>
      <c r="AX995" s="14" t="s">
        <v>73</v>
      </c>
      <c r="AY995" s="250" t="s">
        <v>141</v>
      </c>
    </row>
    <row r="996" s="13" customFormat="1">
      <c r="A996" s="13"/>
      <c r="B996" s="229"/>
      <c r="C996" s="230"/>
      <c r="D996" s="231" t="s">
        <v>152</v>
      </c>
      <c r="E996" s="232" t="s">
        <v>1</v>
      </c>
      <c r="F996" s="233" t="s">
        <v>1082</v>
      </c>
      <c r="G996" s="230"/>
      <c r="H996" s="232" t="s">
        <v>1</v>
      </c>
      <c r="I996" s="234"/>
      <c r="J996" s="230"/>
      <c r="K996" s="230"/>
      <c r="L996" s="235"/>
      <c r="M996" s="236"/>
      <c r="N996" s="237"/>
      <c r="O996" s="237"/>
      <c r="P996" s="237"/>
      <c r="Q996" s="237"/>
      <c r="R996" s="237"/>
      <c r="S996" s="237"/>
      <c r="T996" s="238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9" t="s">
        <v>152</v>
      </c>
      <c r="AU996" s="239" t="s">
        <v>150</v>
      </c>
      <c r="AV996" s="13" t="s">
        <v>81</v>
      </c>
      <c r="AW996" s="13" t="s">
        <v>30</v>
      </c>
      <c r="AX996" s="13" t="s">
        <v>73</v>
      </c>
      <c r="AY996" s="239" t="s">
        <v>141</v>
      </c>
    </row>
    <row r="997" s="14" customFormat="1">
      <c r="A997" s="14"/>
      <c r="B997" s="240"/>
      <c r="C997" s="241"/>
      <c r="D997" s="231" t="s">
        <v>152</v>
      </c>
      <c r="E997" s="242" t="s">
        <v>1</v>
      </c>
      <c r="F997" s="243" t="s">
        <v>150</v>
      </c>
      <c r="G997" s="241"/>
      <c r="H997" s="244">
        <v>2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0" t="s">
        <v>152</v>
      </c>
      <c r="AU997" s="250" t="s">
        <v>150</v>
      </c>
      <c r="AV997" s="14" t="s">
        <v>150</v>
      </c>
      <c r="AW997" s="14" t="s">
        <v>30</v>
      </c>
      <c r="AX997" s="14" t="s">
        <v>73</v>
      </c>
      <c r="AY997" s="250" t="s">
        <v>141</v>
      </c>
    </row>
    <row r="998" s="15" customFormat="1">
      <c r="A998" s="15"/>
      <c r="B998" s="251"/>
      <c r="C998" s="252"/>
      <c r="D998" s="231" t="s">
        <v>152</v>
      </c>
      <c r="E998" s="253" t="s">
        <v>1</v>
      </c>
      <c r="F998" s="254" t="s">
        <v>170</v>
      </c>
      <c r="G998" s="252"/>
      <c r="H998" s="255">
        <v>4</v>
      </c>
      <c r="I998" s="256"/>
      <c r="J998" s="252"/>
      <c r="K998" s="252"/>
      <c r="L998" s="257"/>
      <c r="M998" s="258"/>
      <c r="N998" s="259"/>
      <c r="O998" s="259"/>
      <c r="P998" s="259"/>
      <c r="Q998" s="259"/>
      <c r="R998" s="259"/>
      <c r="S998" s="259"/>
      <c r="T998" s="260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261" t="s">
        <v>152</v>
      </c>
      <c r="AU998" s="261" t="s">
        <v>150</v>
      </c>
      <c r="AV998" s="15" t="s">
        <v>149</v>
      </c>
      <c r="AW998" s="15" t="s">
        <v>30</v>
      </c>
      <c r="AX998" s="15" t="s">
        <v>81</v>
      </c>
      <c r="AY998" s="261" t="s">
        <v>141</v>
      </c>
    </row>
    <row r="999" s="2" customFormat="1" ht="16.5" customHeight="1">
      <c r="A999" s="38"/>
      <c r="B999" s="39"/>
      <c r="C999" s="262" t="s">
        <v>1267</v>
      </c>
      <c r="D999" s="262" t="s">
        <v>465</v>
      </c>
      <c r="E999" s="263" t="s">
        <v>1268</v>
      </c>
      <c r="F999" s="264" t="s">
        <v>1269</v>
      </c>
      <c r="G999" s="265" t="s">
        <v>158</v>
      </c>
      <c r="H999" s="266">
        <v>4</v>
      </c>
      <c r="I999" s="267"/>
      <c r="J999" s="268">
        <f>ROUND(I999*H999,2)</f>
        <v>0</v>
      </c>
      <c r="K999" s="269"/>
      <c r="L999" s="270"/>
      <c r="M999" s="271" t="s">
        <v>1</v>
      </c>
      <c r="N999" s="272" t="s">
        <v>39</v>
      </c>
      <c r="O999" s="91"/>
      <c r="P999" s="225">
        <f>O999*H999</f>
        <v>0</v>
      </c>
      <c r="Q999" s="225">
        <v>5.0000000000000002E-05</v>
      </c>
      <c r="R999" s="225">
        <f>Q999*H999</f>
        <v>0.00020000000000000001</v>
      </c>
      <c r="S999" s="225">
        <v>0</v>
      </c>
      <c r="T999" s="226">
        <f>S999*H999</f>
        <v>0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27" t="s">
        <v>468</v>
      </c>
      <c r="AT999" s="227" t="s">
        <v>465</v>
      </c>
      <c r="AU999" s="227" t="s">
        <v>150</v>
      </c>
      <c r="AY999" s="17" t="s">
        <v>141</v>
      </c>
      <c r="BE999" s="228">
        <f>IF(N999="základní",J999,0)</f>
        <v>0</v>
      </c>
      <c r="BF999" s="228">
        <f>IF(N999="snížená",J999,0)</f>
        <v>0</v>
      </c>
      <c r="BG999" s="228">
        <f>IF(N999="zákl. přenesená",J999,0)</f>
        <v>0</v>
      </c>
      <c r="BH999" s="228">
        <f>IF(N999="sníž. přenesená",J999,0)</f>
        <v>0</v>
      </c>
      <c r="BI999" s="228">
        <f>IF(N999="nulová",J999,0)</f>
        <v>0</v>
      </c>
      <c r="BJ999" s="17" t="s">
        <v>150</v>
      </c>
      <c r="BK999" s="228">
        <f>ROUND(I999*H999,2)</f>
        <v>0</v>
      </c>
      <c r="BL999" s="17" t="s">
        <v>457</v>
      </c>
      <c r="BM999" s="227" t="s">
        <v>1270</v>
      </c>
    </row>
    <row r="1000" s="13" customFormat="1">
      <c r="A1000" s="13"/>
      <c r="B1000" s="229"/>
      <c r="C1000" s="230"/>
      <c r="D1000" s="231" t="s">
        <v>152</v>
      </c>
      <c r="E1000" s="232" t="s">
        <v>1</v>
      </c>
      <c r="F1000" s="233" t="s">
        <v>194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152</v>
      </c>
      <c r="AU1000" s="239" t="s">
        <v>150</v>
      </c>
      <c r="AV1000" s="13" t="s">
        <v>81</v>
      </c>
      <c r="AW1000" s="13" t="s">
        <v>30</v>
      </c>
      <c r="AX1000" s="13" t="s">
        <v>73</v>
      </c>
      <c r="AY1000" s="239" t="s">
        <v>141</v>
      </c>
    </row>
    <row r="1001" s="14" customFormat="1">
      <c r="A1001" s="14"/>
      <c r="B1001" s="240"/>
      <c r="C1001" s="241"/>
      <c r="D1001" s="231" t="s">
        <v>152</v>
      </c>
      <c r="E1001" s="242" t="s">
        <v>1</v>
      </c>
      <c r="F1001" s="243" t="s">
        <v>150</v>
      </c>
      <c r="G1001" s="241"/>
      <c r="H1001" s="244">
        <v>2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152</v>
      </c>
      <c r="AU1001" s="250" t="s">
        <v>150</v>
      </c>
      <c r="AV1001" s="14" t="s">
        <v>150</v>
      </c>
      <c r="AW1001" s="14" t="s">
        <v>30</v>
      </c>
      <c r="AX1001" s="14" t="s">
        <v>73</v>
      </c>
      <c r="AY1001" s="250" t="s">
        <v>141</v>
      </c>
    </row>
    <row r="1002" s="13" customFormat="1">
      <c r="A1002" s="13"/>
      <c r="B1002" s="229"/>
      <c r="C1002" s="230"/>
      <c r="D1002" s="231" t="s">
        <v>152</v>
      </c>
      <c r="E1002" s="232" t="s">
        <v>1</v>
      </c>
      <c r="F1002" s="233" t="s">
        <v>1082</v>
      </c>
      <c r="G1002" s="230"/>
      <c r="H1002" s="232" t="s">
        <v>1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9" t="s">
        <v>152</v>
      </c>
      <c r="AU1002" s="239" t="s">
        <v>150</v>
      </c>
      <c r="AV1002" s="13" t="s">
        <v>81</v>
      </c>
      <c r="AW1002" s="13" t="s">
        <v>30</v>
      </c>
      <c r="AX1002" s="13" t="s">
        <v>73</v>
      </c>
      <c r="AY1002" s="239" t="s">
        <v>141</v>
      </c>
    </row>
    <row r="1003" s="14" customFormat="1">
      <c r="A1003" s="14"/>
      <c r="B1003" s="240"/>
      <c r="C1003" s="241"/>
      <c r="D1003" s="231" t="s">
        <v>152</v>
      </c>
      <c r="E1003" s="242" t="s">
        <v>1</v>
      </c>
      <c r="F1003" s="243" t="s">
        <v>150</v>
      </c>
      <c r="G1003" s="241"/>
      <c r="H1003" s="244">
        <v>2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152</v>
      </c>
      <c r="AU1003" s="250" t="s">
        <v>150</v>
      </c>
      <c r="AV1003" s="14" t="s">
        <v>150</v>
      </c>
      <c r="AW1003" s="14" t="s">
        <v>30</v>
      </c>
      <c r="AX1003" s="14" t="s">
        <v>73</v>
      </c>
      <c r="AY1003" s="250" t="s">
        <v>141</v>
      </c>
    </row>
    <row r="1004" s="15" customFormat="1">
      <c r="A1004" s="15"/>
      <c r="B1004" s="251"/>
      <c r="C1004" s="252"/>
      <c r="D1004" s="231" t="s">
        <v>152</v>
      </c>
      <c r="E1004" s="253" t="s">
        <v>1</v>
      </c>
      <c r="F1004" s="254" t="s">
        <v>170</v>
      </c>
      <c r="G1004" s="252"/>
      <c r="H1004" s="255">
        <v>4</v>
      </c>
      <c r="I1004" s="256"/>
      <c r="J1004" s="252"/>
      <c r="K1004" s="252"/>
      <c r="L1004" s="257"/>
      <c r="M1004" s="258"/>
      <c r="N1004" s="259"/>
      <c r="O1004" s="259"/>
      <c r="P1004" s="259"/>
      <c r="Q1004" s="259"/>
      <c r="R1004" s="259"/>
      <c r="S1004" s="259"/>
      <c r="T1004" s="260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61" t="s">
        <v>152</v>
      </c>
      <c r="AU1004" s="261" t="s">
        <v>150</v>
      </c>
      <c r="AV1004" s="15" t="s">
        <v>149</v>
      </c>
      <c r="AW1004" s="15" t="s">
        <v>30</v>
      </c>
      <c r="AX1004" s="15" t="s">
        <v>81</v>
      </c>
      <c r="AY1004" s="261" t="s">
        <v>141</v>
      </c>
    </row>
    <row r="1005" s="2" customFormat="1" ht="24.15" customHeight="1">
      <c r="A1005" s="38"/>
      <c r="B1005" s="39"/>
      <c r="C1005" s="215" t="s">
        <v>1271</v>
      </c>
      <c r="D1005" s="215" t="s">
        <v>145</v>
      </c>
      <c r="E1005" s="216" t="s">
        <v>1272</v>
      </c>
      <c r="F1005" s="217" t="s">
        <v>1273</v>
      </c>
      <c r="G1005" s="218" t="s">
        <v>158</v>
      </c>
      <c r="H1005" s="219">
        <v>1</v>
      </c>
      <c r="I1005" s="220"/>
      <c r="J1005" s="221">
        <f>ROUND(I1005*H1005,2)</f>
        <v>0</v>
      </c>
      <c r="K1005" s="222"/>
      <c r="L1005" s="44"/>
      <c r="M1005" s="223" t="s">
        <v>1</v>
      </c>
      <c r="N1005" s="224" t="s">
        <v>39</v>
      </c>
      <c r="O1005" s="91"/>
      <c r="P1005" s="225">
        <f>O1005*H1005</f>
        <v>0</v>
      </c>
      <c r="Q1005" s="225">
        <v>0</v>
      </c>
      <c r="R1005" s="225">
        <f>Q1005*H1005</f>
        <v>0</v>
      </c>
      <c r="S1005" s="225">
        <v>0</v>
      </c>
      <c r="T1005" s="226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27" t="s">
        <v>457</v>
      </c>
      <c r="AT1005" s="227" t="s">
        <v>145</v>
      </c>
      <c r="AU1005" s="227" t="s">
        <v>150</v>
      </c>
      <c r="AY1005" s="17" t="s">
        <v>141</v>
      </c>
      <c r="BE1005" s="228">
        <f>IF(N1005="základní",J1005,0)</f>
        <v>0</v>
      </c>
      <c r="BF1005" s="228">
        <f>IF(N1005="snížená",J1005,0)</f>
        <v>0</v>
      </c>
      <c r="BG1005" s="228">
        <f>IF(N1005="zákl. přenesená",J1005,0)</f>
        <v>0</v>
      </c>
      <c r="BH1005" s="228">
        <f>IF(N1005="sníž. přenesená",J1005,0)</f>
        <v>0</v>
      </c>
      <c r="BI1005" s="228">
        <f>IF(N1005="nulová",J1005,0)</f>
        <v>0</v>
      </c>
      <c r="BJ1005" s="17" t="s">
        <v>150</v>
      </c>
      <c r="BK1005" s="228">
        <f>ROUND(I1005*H1005,2)</f>
        <v>0</v>
      </c>
      <c r="BL1005" s="17" t="s">
        <v>457</v>
      </c>
      <c r="BM1005" s="227" t="s">
        <v>1274</v>
      </c>
    </row>
    <row r="1006" s="13" customFormat="1">
      <c r="A1006" s="13"/>
      <c r="B1006" s="229"/>
      <c r="C1006" s="230"/>
      <c r="D1006" s="231" t="s">
        <v>152</v>
      </c>
      <c r="E1006" s="232" t="s">
        <v>1</v>
      </c>
      <c r="F1006" s="233" t="s">
        <v>1275</v>
      </c>
      <c r="G1006" s="230"/>
      <c r="H1006" s="232" t="s">
        <v>1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9" t="s">
        <v>152</v>
      </c>
      <c r="AU1006" s="239" t="s">
        <v>150</v>
      </c>
      <c r="AV1006" s="13" t="s">
        <v>81</v>
      </c>
      <c r="AW1006" s="13" t="s">
        <v>30</v>
      </c>
      <c r="AX1006" s="13" t="s">
        <v>73</v>
      </c>
      <c r="AY1006" s="239" t="s">
        <v>141</v>
      </c>
    </row>
    <row r="1007" s="14" customFormat="1">
      <c r="A1007" s="14"/>
      <c r="B1007" s="240"/>
      <c r="C1007" s="241"/>
      <c r="D1007" s="231" t="s">
        <v>152</v>
      </c>
      <c r="E1007" s="242" t="s">
        <v>1</v>
      </c>
      <c r="F1007" s="243" t="s">
        <v>81</v>
      </c>
      <c r="G1007" s="241"/>
      <c r="H1007" s="244">
        <v>1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152</v>
      </c>
      <c r="AU1007" s="250" t="s">
        <v>150</v>
      </c>
      <c r="AV1007" s="14" t="s">
        <v>150</v>
      </c>
      <c r="AW1007" s="14" t="s">
        <v>30</v>
      </c>
      <c r="AX1007" s="14" t="s">
        <v>81</v>
      </c>
      <c r="AY1007" s="250" t="s">
        <v>141</v>
      </c>
    </row>
    <row r="1008" s="2" customFormat="1" ht="16.5" customHeight="1">
      <c r="A1008" s="38"/>
      <c r="B1008" s="39"/>
      <c r="C1008" s="262" t="s">
        <v>1276</v>
      </c>
      <c r="D1008" s="262" t="s">
        <v>465</v>
      </c>
      <c r="E1008" s="263" t="s">
        <v>1277</v>
      </c>
      <c r="F1008" s="264" t="s">
        <v>1278</v>
      </c>
      <c r="G1008" s="265" t="s">
        <v>158</v>
      </c>
      <c r="H1008" s="266">
        <v>1</v>
      </c>
      <c r="I1008" s="267"/>
      <c r="J1008" s="268">
        <f>ROUND(I1008*H1008,2)</f>
        <v>0</v>
      </c>
      <c r="K1008" s="269"/>
      <c r="L1008" s="270"/>
      <c r="M1008" s="271" t="s">
        <v>1</v>
      </c>
      <c r="N1008" s="272" t="s">
        <v>39</v>
      </c>
      <c r="O1008" s="91"/>
      <c r="P1008" s="225">
        <f>O1008*H1008</f>
        <v>0</v>
      </c>
      <c r="Q1008" s="225">
        <v>0</v>
      </c>
      <c r="R1008" s="225">
        <f>Q1008*H1008</f>
        <v>0</v>
      </c>
      <c r="S1008" s="225">
        <v>0</v>
      </c>
      <c r="T1008" s="226">
        <f>S1008*H1008</f>
        <v>0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227" t="s">
        <v>468</v>
      </c>
      <c r="AT1008" s="227" t="s">
        <v>465</v>
      </c>
      <c r="AU1008" s="227" t="s">
        <v>150</v>
      </c>
      <c r="AY1008" s="17" t="s">
        <v>141</v>
      </c>
      <c r="BE1008" s="228">
        <f>IF(N1008="základní",J1008,0)</f>
        <v>0</v>
      </c>
      <c r="BF1008" s="228">
        <f>IF(N1008="snížená",J1008,0)</f>
        <v>0</v>
      </c>
      <c r="BG1008" s="228">
        <f>IF(N1008="zákl. přenesená",J1008,0)</f>
        <v>0</v>
      </c>
      <c r="BH1008" s="228">
        <f>IF(N1008="sníž. přenesená",J1008,0)</f>
        <v>0</v>
      </c>
      <c r="BI1008" s="228">
        <f>IF(N1008="nulová",J1008,0)</f>
        <v>0</v>
      </c>
      <c r="BJ1008" s="17" t="s">
        <v>150</v>
      </c>
      <c r="BK1008" s="228">
        <f>ROUND(I1008*H1008,2)</f>
        <v>0</v>
      </c>
      <c r="BL1008" s="17" t="s">
        <v>457</v>
      </c>
      <c r="BM1008" s="227" t="s">
        <v>1279</v>
      </c>
    </row>
    <row r="1009" s="2" customFormat="1" ht="33" customHeight="1">
      <c r="A1009" s="38"/>
      <c r="B1009" s="39"/>
      <c r="C1009" s="215" t="s">
        <v>1280</v>
      </c>
      <c r="D1009" s="215" t="s">
        <v>145</v>
      </c>
      <c r="E1009" s="216" t="s">
        <v>1281</v>
      </c>
      <c r="F1009" s="217" t="s">
        <v>1282</v>
      </c>
      <c r="G1009" s="218" t="s">
        <v>158</v>
      </c>
      <c r="H1009" s="219">
        <v>7</v>
      </c>
      <c r="I1009" s="220"/>
      <c r="J1009" s="221">
        <f>ROUND(I1009*H1009,2)</f>
        <v>0</v>
      </c>
      <c r="K1009" s="222"/>
      <c r="L1009" s="44"/>
      <c r="M1009" s="223" t="s">
        <v>1</v>
      </c>
      <c r="N1009" s="224" t="s">
        <v>39</v>
      </c>
      <c r="O1009" s="91"/>
      <c r="P1009" s="225">
        <f>O1009*H1009</f>
        <v>0</v>
      </c>
      <c r="Q1009" s="225">
        <v>0</v>
      </c>
      <c r="R1009" s="225">
        <f>Q1009*H1009</f>
        <v>0</v>
      </c>
      <c r="S1009" s="225">
        <v>5.0000000000000002E-05</v>
      </c>
      <c r="T1009" s="226">
        <f>S1009*H1009</f>
        <v>0.00035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227" t="s">
        <v>457</v>
      </c>
      <c r="AT1009" s="227" t="s">
        <v>145</v>
      </c>
      <c r="AU1009" s="227" t="s">
        <v>150</v>
      </c>
      <c r="AY1009" s="17" t="s">
        <v>141</v>
      </c>
      <c r="BE1009" s="228">
        <f>IF(N1009="základní",J1009,0)</f>
        <v>0</v>
      </c>
      <c r="BF1009" s="228">
        <f>IF(N1009="snížená",J1009,0)</f>
        <v>0</v>
      </c>
      <c r="BG1009" s="228">
        <f>IF(N1009="zákl. přenesená",J1009,0)</f>
        <v>0</v>
      </c>
      <c r="BH1009" s="228">
        <f>IF(N1009="sníž. přenesená",J1009,0)</f>
        <v>0</v>
      </c>
      <c r="BI1009" s="228">
        <f>IF(N1009="nulová",J1009,0)</f>
        <v>0</v>
      </c>
      <c r="BJ1009" s="17" t="s">
        <v>150</v>
      </c>
      <c r="BK1009" s="228">
        <f>ROUND(I1009*H1009,2)</f>
        <v>0</v>
      </c>
      <c r="BL1009" s="17" t="s">
        <v>457</v>
      </c>
      <c r="BM1009" s="227" t="s">
        <v>1283</v>
      </c>
    </row>
    <row r="1010" s="13" customFormat="1">
      <c r="A1010" s="13"/>
      <c r="B1010" s="229"/>
      <c r="C1010" s="230"/>
      <c r="D1010" s="231" t="s">
        <v>152</v>
      </c>
      <c r="E1010" s="232" t="s">
        <v>1</v>
      </c>
      <c r="F1010" s="233" t="s">
        <v>194</v>
      </c>
      <c r="G1010" s="230"/>
      <c r="H1010" s="232" t="s">
        <v>1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9" t="s">
        <v>152</v>
      </c>
      <c r="AU1010" s="239" t="s">
        <v>150</v>
      </c>
      <c r="AV1010" s="13" t="s">
        <v>81</v>
      </c>
      <c r="AW1010" s="13" t="s">
        <v>30</v>
      </c>
      <c r="AX1010" s="13" t="s">
        <v>73</v>
      </c>
      <c r="AY1010" s="239" t="s">
        <v>141</v>
      </c>
    </row>
    <row r="1011" s="14" customFormat="1">
      <c r="A1011" s="14"/>
      <c r="B1011" s="240"/>
      <c r="C1011" s="241"/>
      <c r="D1011" s="231" t="s">
        <v>152</v>
      </c>
      <c r="E1011" s="242" t="s">
        <v>1</v>
      </c>
      <c r="F1011" s="243" t="s">
        <v>142</v>
      </c>
      <c r="G1011" s="241"/>
      <c r="H1011" s="244">
        <v>3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152</v>
      </c>
      <c r="AU1011" s="250" t="s">
        <v>150</v>
      </c>
      <c r="AV1011" s="14" t="s">
        <v>150</v>
      </c>
      <c r="AW1011" s="14" t="s">
        <v>30</v>
      </c>
      <c r="AX1011" s="14" t="s">
        <v>73</v>
      </c>
      <c r="AY1011" s="250" t="s">
        <v>141</v>
      </c>
    </row>
    <row r="1012" s="13" customFormat="1">
      <c r="A1012" s="13"/>
      <c r="B1012" s="229"/>
      <c r="C1012" s="230"/>
      <c r="D1012" s="231" t="s">
        <v>152</v>
      </c>
      <c r="E1012" s="232" t="s">
        <v>1</v>
      </c>
      <c r="F1012" s="233" t="s">
        <v>239</v>
      </c>
      <c r="G1012" s="230"/>
      <c r="H1012" s="232" t="s">
        <v>1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9" t="s">
        <v>152</v>
      </c>
      <c r="AU1012" s="239" t="s">
        <v>150</v>
      </c>
      <c r="AV1012" s="13" t="s">
        <v>81</v>
      </c>
      <c r="AW1012" s="13" t="s">
        <v>30</v>
      </c>
      <c r="AX1012" s="13" t="s">
        <v>73</v>
      </c>
      <c r="AY1012" s="239" t="s">
        <v>141</v>
      </c>
    </row>
    <row r="1013" s="14" customFormat="1">
      <c r="A1013" s="14"/>
      <c r="B1013" s="240"/>
      <c r="C1013" s="241"/>
      <c r="D1013" s="231" t="s">
        <v>152</v>
      </c>
      <c r="E1013" s="242" t="s">
        <v>1</v>
      </c>
      <c r="F1013" s="243" t="s">
        <v>73</v>
      </c>
      <c r="G1013" s="241"/>
      <c r="H1013" s="244">
        <v>0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152</v>
      </c>
      <c r="AU1013" s="250" t="s">
        <v>150</v>
      </c>
      <c r="AV1013" s="14" t="s">
        <v>150</v>
      </c>
      <c r="AW1013" s="14" t="s">
        <v>30</v>
      </c>
      <c r="AX1013" s="14" t="s">
        <v>73</v>
      </c>
      <c r="AY1013" s="250" t="s">
        <v>141</v>
      </c>
    </row>
    <row r="1014" s="13" customFormat="1">
      <c r="A1014" s="13"/>
      <c r="B1014" s="229"/>
      <c r="C1014" s="230"/>
      <c r="D1014" s="231" t="s">
        <v>152</v>
      </c>
      <c r="E1014" s="232" t="s">
        <v>1</v>
      </c>
      <c r="F1014" s="233" t="s">
        <v>460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152</v>
      </c>
      <c r="AU1014" s="239" t="s">
        <v>150</v>
      </c>
      <c r="AV1014" s="13" t="s">
        <v>81</v>
      </c>
      <c r="AW1014" s="13" t="s">
        <v>30</v>
      </c>
      <c r="AX1014" s="13" t="s">
        <v>73</v>
      </c>
      <c r="AY1014" s="239" t="s">
        <v>141</v>
      </c>
    </row>
    <row r="1015" s="14" customFormat="1">
      <c r="A1015" s="14"/>
      <c r="B1015" s="240"/>
      <c r="C1015" s="241"/>
      <c r="D1015" s="231" t="s">
        <v>152</v>
      </c>
      <c r="E1015" s="242" t="s">
        <v>1</v>
      </c>
      <c r="F1015" s="243" t="s">
        <v>81</v>
      </c>
      <c r="G1015" s="241"/>
      <c r="H1015" s="244">
        <v>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152</v>
      </c>
      <c r="AU1015" s="250" t="s">
        <v>150</v>
      </c>
      <c r="AV1015" s="14" t="s">
        <v>150</v>
      </c>
      <c r="AW1015" s="14" t="s">
        <v>30</v>
      </c>
      <c r="AX1015" s="14" t="s">
        <v>73</v>
      </c>
      <c r="AY1015" s="250" t="s">
        <v>141</v>
      </c>
    </row>
    <row r="1016" s="13" customFormat="1">
      <c r="A1016" s="13"/>
      <c r="B1016" s="229"/>
      <c r="C1016" s="230"/>
      <c r="D1016" s="231" t="s">
        <v>152</v>
      </c>
      <c r="E1016" s="232" t="s">
        <v>1</v>
      </c>
      <c r="F1016" s="233" t="s">
        <v>1082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152</v>
      </c>
      <c r="AU1016" s="239" t="s">
        <v>150</v>
      </c>
      <c r="AV1016" s="13" t="s">
        <v>81</v>
      </c>
      <c r="AW1016" s="13" t="s">
        <v>30</v>
      </c>
      <c r="AX1016" s="13" t="s">
        <v>73</v>
      </c>
      <c r="AY1016" s="239" t="s">
        <v>141</v>
      </c>
    </row>
    <row r="1017" s="14" customFormat="1">
      <c r="A1017" s="14"/>
      <c r="B1017" s="240"/>
      <c r="C1017" s="241"/>
      <c r="D1017" s="231" t="s">
        <v>152</v>
      </c>
      <c r="E1017" s="242" t="s">
        <v>1</v>
      </c>
      <c r="F1017" s="243" t="s">
        <v>150</v>
      </c>
      <c r="G1017" s="241"/>
      <c r="H1017" s="244">
        <v>2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152</v>
      </c>
      <c r="AU1017" s="250" t="s">
        <v>150</v>
      </c>
      <c r="AV1017" s="14" t="s">
        <v>150</v>
      </c>
      <c r="AW1017" s="14" t="s">
        <v>30</v>
      </c>
      <c r="AX1017" s="14" t="s">
        <v>73</v>
      </c>
      <c r="AY1017" s="250" t="s">
        <v>141</v>
      </c>
    </row>
    <row r="1018" s="13" customFormat="1">
      <c r="A1018" s="13"/>
      <c r="B1018" s="229"/>
      <c r="C1018" s="230"/>
      <c r="D1018" s="231" t="s">
        <v>152</v>
      </c>
      <c r="E1018" s="232" t="s">
        <v>1</v>
      </c>
      <c r="F1018" s="233" t="s">
        <v>204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152</v>
      </c>
      <c r="AU1018" s="239" t="s">
        <v>150</v>
      </c>
      <c r="AV1018" s="13" t="s">
        <v>81</v>
      </c>
      <c r="AW1018" s="13" t="s">
        <v>30</v>
      </c>
      <c r="AX1018" s="13" t="s">
        <v>73</v>
      </c>
      <c r="AY1018" s="239" t="s">
        <v>141</v>
      </c>
    </row>
    <row r="1019" s="14" customFormat="1">
      <c r="A1019" s="14"/>
      <c r="B1019" s="240"/>
      <c r="C1019" s="241"/>
      <c r="D1019" s="231" t="s">
        <v>152</v>
      </c>
      <c r="E1019" s="242" t="s">
        <v>1</v>
      </c>
      <c r="F1019" s="243" t="s">
        <v>81</v>
      </c>
      <c r="G1019" s="241"/>
      <c r="H1019" s="244">
        <v>1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152</v>
      </c>
      <c r="AU1019" s="250" t="s">
        <v>150</v>
      </c>
      <c r="AV1019" s="14" t="s">
        <v>150</v>
      </c>
      <c r="AW1019" s="14" t="s">
        <v>30</v>
      </c>
      <c r="AX1019" s="14" t="s">
        <v>73</v>
      </c>
      <c r="AY1019" s="250" t="s">
        <v>141</v>
      </c>
    </row>
    <row r="1020" s="13" customFormat="1">
      <c r="A1020" s="13"/>
      <c r="B1020" s="229"/>
      <c r="C1020" s="230"/>
      <c r="D1020" s="231" t="s">
        <v>152</v>
      </c>
      <c r="E1020" s="232" t="s">
        <v>1</v>
      </c>
      <c r="F1020" s="233" t="s">
        <v>234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152</v>
      </c>
      <c r="AU1020" s="239" t="s">
        <v>150</v>
      </c>
      <c r="AV1020" s="13" t="s">
        <v>81</v>
      </c>
      <c r="AW1020" s="13" t="s">
        <v>30</v>
      </c>
      <c r="AX1020" s="13" t="s">
        <v>73</v>
      </c>
      <c r="AY1020" s="239" t="s">
        <v>141</v>
      </c>
    </row>
    <row r="1021" s="14" customFormat="1">
      <c r="A1021" s="14"/>
      <c r="B1021" s="240"/>
      <c r="C1021" s="241"/>
      <c r="D1021" s="231" t="s">
        <v>152</v>
      </c>
      <c r="E1021" s="242" t="s">
        <v>1</v>
      </c>
      <c r="F1021" s="243" t="s">
        <v>73</v>
      </c>
      <c r="G1021" s="241"/>
      <c r="H1021" s="244">
        <v>0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152</v>
      </c>
      <c r="AU1021" s="250" t="s">
        <v>150</v>
      </c>
      <c r="AV1021" s="14" t="s">
        <v>150</v>
      </c>
      <c r="AW1021" s="14" t="s">
        <v>30</v>
      </c>
      <c r="AX1021" s="14" t="s">
        <v>73</v>
      </c>
      <c r="AY1021" s="250" t="s">
        <v>141</v>
      </c>
    </row>
    <row r="1022" s="15" customFormat="1">
      <c r="A1022" s="15"/>
      <c r="B1022" s="251"/>
      <c r="C1022" s="252"/>
      <c r="D1022" s="231" t="s">
        <v>152</v>
      </c>
      <c r="E1022" s="253" t="s">
        <v>1</v>
      </c>
      <c r="F1022" s="254" t="s">
        <v>170</v>
      </c>
      <c r="G1022" s="252"/>
      <c r="H1022" s="255">
        <v>7</v>
      </c>
      <c r="I1022" s="256"/>
      <c r="J1022" s="252"/>
      <c r="K1022" s="252"/>
      <c r="L1022" s="257"/>
      <c r="M1022" s="258"/>
      <c r="N1022" s="259"/>
      <c r="O1022" s="259"/>
      <c r="P1022" s="259"/>
      <c r="Q1022" s="259"/>
      <c r="R1022" s="259"/>
      <c r="S1022" s="259"/>
      <c r="T1022" s="260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61" t="s">
        <v>152</v>
      </c>
      <c r="AU1022" s="261" t="s">
        <v>150</v>
      </c>
      <c r="AV1022" s="15" t="s">
        <v>149</v>
      </c>
      <c r="AW1022" s="15" t="s">
        <v>30</v>
      </c>
      <c r="AX1022" s="15" t="s">
        <v>81</v>
      </c>
      <c r="AY1022" s="261" t="s">
        <v>141</v>
      </c>
    </row>
    <row r="1023" s="2" customFormat="1" ht="24.15" customHeight="1">
      <c r="A1023" s="38"/>
      <c r="B1023" s="39"/>
      <c r="C1023" s="215" t="s">
        <v>1284</v>
      </c>
      <c r="D1023" s="215" t="s">
        <v>145</v>
      </c>
      <c r="E1023" s="216" t="s">
        <v>1285</v>
      </c>
      <c r="F1023" s="217" t="s">
        <v>1286</v>
      </c>
      <c r="G1023" s="218" t="s">
        <v>158</v>
      </c>
      <c r="H1023" s="219">
        <v>1</v>
      </c>
      <c r="I1023" s="220"/>
      <c r="J1023" s="221">
        <f>ROUND(I1023*H1023,2)</f>
        <v>0</v>
      </c>
      <c r="K1023" s="222"/>
      <c r="L1023" s="44"/>
      <c r="M1023" s="223" t="s">
        <v>1</v>
      </c>
      <c r="N1023" s="224" t="s">
        <v>39</v>
      </c>
      <c r="O1023" s="91"/>
      <c r="P1023" s="225">
        <f>O1023*H1023</f>
        <v>0</v>
      </c>
      <c r="Q1023" s="225">
        <v>0</v>
      </c>
      <c r="R1023" s="225">
        <f>Q1023*H1023</f>
        <v>0</v>
      </c>
      <c r="S1023" s="225">
        <v>0</v>
      </c>
      <c r="T1023" s="226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7" t="s">
        <v>457</v>
      </c>
      <c r="AT1023" s="227" t="s">
        <v>145</v>
      </c>
      <c r="AU1023" s="227" t="s">
        <v>150</v>
      </c>
      <c r="AY1023" s="17" t="s">
        <v>141</v>
      </c>
      <c r="BE1023" s="228">
        <f>IF(N1023="základní",J1023,0)</f>
        <v>0</v>
      </c>
      <c r="BF1023" s="228">
        <f>IF(N1023="snížená",J1023,0)</f>
        <v>0</v>
      </c>
      <c r="BG1023" s="228">
        <f>IF(N1023="zákl. přenesená",J1023,0)</f>
        <v>0</v>
      </c>
      <c r="BH1023" s="228">
        <f>IF(N1023="sníž. přenesená",J1023,0)</f>
        <v>0</v>
      </c>
      <c r="BI1023" s="228">
        <f>IF(N1023="nulová",J1023,0)</f>
        <v>0</v>
      </c>
      <c r="BJ1023" s="17" t="s">
        <v>150</v>
      </c>
      <c r="BK1023" s="228">
        <f>ROUND(I1023*H1023,2)</f>
        <v>0</v>
      </c>
      <c r="BL1023" s="17" t="s">
        <v>457</v>
      </c>
      <c r="BM1023" s="227" t="s">
        <v>1287</v>
      </c>
    </row>
    <row r="1024" s="13" customFormat="1">
      <c r="A1024" s="13"/>
      <c r="B1024" s="229"/>
      <c r="C1024" s="230"/>
      <c r="D1024" s="231" t="s">
        <v>152</v>
      </c>
      <c r="E1024" s="232" t="s">
        <v>1</v>
      </c>
      <c r="F1024" s="233" t="s">
        <v>1288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152</v>
      </c>
      <c r="AU1024" s="239" t="s">
        <v>150</v>
      </c>
      <c r="AV1024" s="13" t="s">
        <v>81</v>
      </c>
      <c r="AW1024" s="13" t="s">
        <v>30</v>
      </c>
      <c r="AX1024" s="13" t="s">
        <v>73</v>
      </c>
      <c r="AY1024" s="239" t="s">
        <v>141</v>
      </c>
    </row>
    <row r="1025" s="14" customFormat="1">
      <c r="A1025" s="14"/>
      <c r="B1025" s="240"/>
      <c r="C1025" s="241"/>
      <c r="D1025" s="231" t="s">
        <v>152</v>
      </c>
      <c r="E1025" s="242" t="s">
        <v>1</v>
      </c>
      <c r="F1025" s="243" t="s">
        <v>81</v>
      </c>
      <c r="G1025" s="241"/>
      <c r="H1025" s="244">
        <v>1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152</v>
      </c>
      <c r="AU1025" s="250" t="s">
        <v>150</v>
      </c>
      <c r="AV1025" s="14" t="s">
        <v>150</v>
      </c>
      <c r="AW1025" s="14" t="s">
        <v>30</v>
      </c>
      <c r="AX1025" s="14" t="s">
        <v>81</v>
      </c>
      <c r="AY1025" s="250" t="s">
        <v>141</v>
      </c>
    </row>
    <row r="1026" s="2" customFormat="1" ht="16.5" customHeight="1">
      <c r="A1026" s="38"/>
      <c r="B1026" s="39"/>
      <c r="C1026" s="262" t="s">
        <v>1289</v>
      </c>
      <c r="D1026" s="262" t="s">
        <v>465</v>
      </c>
      <c r="E1026" s="263" t="s">
        <v>1290</v>
      </c>
      <c r="F1026" s="264" t="s">
        <v>1291</v>
      </c>
      <c r="G1026" s="265" t="s">
        <v>158</v>
      </c>
      <c r="H1026" s="266">
        <v>1</v>
      </c>
      <c r="I1026" s="267"/>
      <c r="J1026" s="268">
        <f>ROUND(I1026*H1026,2)</f>
        <v>0</v>
      </c>
      <c r="K1026" s="269"/>
      <c r="L1026" s="270"/>
      <c r="M1026" s="271" t="s">
        <v>1</v>
      </c>
      <c r="N1026" s="272" t="s">
        <v>39</v>
      </c>
      <c r="O1026" s="91"/>
      <c r="P1026" s="225">
        <f>O1026*H1026</f>
        <v>0</v>
      </c>
      <c r="Q1026" s="225">
        <v>0</v>
      </c>
      <c r="R1026" s="225">
        <f>Q1026*H1026</f>
        <v>0</v>
      </c>
      <c r="S1026" s="225">
        <v>0</v>
      </c>
      <c r="T1026" s="226">
        <f>S1026*H1026</f>
        <v>0</v>
      </c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R1026" s="227" t="s">
        <v>468</v>
      </c>
      <c r="AT1026" s="227" t="s">
        <v>465</v>
      </c>
      <c r="AU1026" s="227" t="s">
        <v>150</v>
      </c>
      <c r="AY1026" s="17" t="s">
        <v>141</v>
      </c>
      <c r="BE1026" s="228">
        <f>IF(N1026="základní",J1026,0)</f>
        <v>0</v>
      </c>
      <c r="BF1026" s="228">
        <f>IF(N1026="snížená",J1026,0)</f>
        <v>0</v>
      </c>
      <c r="BG1026" s="228">
        <f>IF(N1026="zákl. přenesená",J1026,0)</f>
        <v>0</v>
      </c>
      <c r="BH1026" s="228">
        <f>IF(N1026="sníž. přenesená",J1026,0)</f>
        <v>0</v>
      </c>
      <c r="BI1026" s="228">
        <f>IF(N1026="nulová",J1026,0)</f>
        <v>0</v>
      </c>
      <c r="BJ1026" s="17" t="s">
        <v>150</v>
      </c>
      <c r="BK1026" s="228">
        <f>ROUND(I1026*H1026,2)</f>
        <v>0</v>
      </c>
      <c r="BL1026" s="17" t="s">
        <v>457</v>
      </c>
      <c r="BM1026" s="227" t="s">
        <v>1292</v>
      </c>
    </row>
    <row r="1027" s="13" customFormat="1">
      <c r="A1027" s="13"/>
      <c r="B1027" s="229"/>
      <c r="C1027" s="230"/>
      <c r="D1027" s="231" t="s">
        <v>152</v>
      </c>
      <c r="E1027" s="232" t="s">
        <v>1</v>
      </c>
      <c r="F1027" s="233" t="s">
        <v>1288</v>
      </c>
      <c r="G1027" s="230"/>
      <c r="H1027" s="232" t="s">
        <v>1</v>
      </c>
      <c r="I1027" s="234"/>
      <c r="J1027" s="230"/>
      <c r="K1027" s="230"/>
      <c r="L1027" s="235"/>
      <c r="M1027" s="236"/>
      <c r="N1027" s="237"/>
      <c r="O1027" s="237"/>
      <c r="P1027" s="237"/>
      <c r="Q1027" s="237"/>
      <c r="R1027" s="237"/>
      <c r="S1027" s="237"/>
      <c r="T1027" s="238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9" t="s">
        <v>152</v>
      </c>
      <c r="AU1027" s="239" t="s">
        <v>150</v>
      </c>
      <c r="AV1027" s="13" t="s">
        <v>81</v>
      </c>
      <c r="AW1027" s="13" t="s">
        <v>30</v>
      </c>
      <c r="AX1027" s="13" t="s">
        <v>73</v>
      </c>
      <c r="AY1027" s="239" t="s">
        <v>141</v>
      </c>
    </row>
    <row r="1028" s="14" customFormat="1">
      <c r="A1028" s="14"/>
      <c r="B1028" s="240"/>
      <c r="C1028" s="241"/>
      <c r="D1028" s="231" t="s">
        <v>152</v>
      </c>
      <c r="E1028" s="242" t="s">
        <v>1</v>
      </c>
      <c r="F1028" s="243" t="s">
        <v>81</v>
      </c>
      <c r="G1028" s="241"/>
      <c r="H1028" s="244">
        <v>1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0" t="s">
        <v>152</v>
      </c>
      <c r="AU1028" s="250" t="s">
        <v>150</v>
      </c>
      <c r="AV1028" s="14" t="s">
        <v>150</v>
      </c>
      <c r="AW1028" s="14" t="s">
        <v>30</v>
      </c>
      <c r="AX1028" s="14" t="s">
        <v>81</v>
      </c>
      <c r="AY1028" s="250" t="s">
        <v>141</v>
      </c>
    </row>
    <row r="1029" s="2" customFormat="1" ht="24.15" customHeight="1">
      <c r="A1029" s="38"/>
      <c r="B1029" s="39"/>
      <c r="C1029" s="215" t="s">
        <v>1293</v>
      </c>
      <c r="D1029" s="215" t="s">
        <v>145</v>
      </c>
      <c r="E1029" s="216" t="s">
        <v>1294</v>
      </c>
      <c r="F1029" s="217" t="s">
        <v>1295</v>
      </c>
      <c r="G1029" s="218" t="s">
        <v>158</v>
      </c>
      <c r="H1029" s="219">
        <v>4</v>
      </c>
      <c r="I1029" s="220"/>
      <c r="J1029" s="221">
        <f>ROUND(I1029*H1029,2)</f>
        <v>0</v>
      </c>
      <c r="K1029" s="222"/>
      <c r="L1029" s="44"/>
      <c r="M1029" s="223" t="s">
        <v>1</v>
      </c>
      <c r="N1029" s="224" t="s">
        <v>39</v>
      </c>
      <c r="O1029" s="91"/>
      <c r="P1029" s="225">
        <f>O1029*H1029</f>
        <v>0</v>
      </c>
      <c r="Q1029" s="225">
        <v>0</v>
      </c>
      <c r="R1029" s="225">
        <f>Q1029*H1029</f>
        <v>0</v>
      </c>
      <c r="S1029" s="225">
        <v>0</v>
      </c>
      <c r="T1029" s="226">
        <f>S1029*H1029</f>
        <v>0</v>
      </c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R1029" s="227" t="s">
        <v>457</v>
      </c>
      <c r="AT1029" s="227" t="s">
        <v>145</v>
      </c>
      <c r="AU1029" s="227" t="s">
        <v>150</v>
      </c>
      <c r="AY1029" s="17" t="s">
        <v>141</v>
      </c>
      <c r="BE1029" s="228">
        <f>IF(N1029="základní",J1029,0)</f>
        <v>0</v>
      </c>
      <c r="BF1029" s="228">
        <f>IF(N1029="snížená",J1029,0)</f>
        <v>0</v>
      </c>
      <c r="BG1029" s="228">
        <f>IF(N1029="zákl. přenesená",J1029,0)</f>
        <v>0</v>
      </c>
      <c r="BH1029" s="228">
        <f>IF(N1029="sníž. přenesená",J1029,0)</f>
        <v>0</v>
      </c>
      <c r="BI1029" s="228">
        <f>IF(N1029="nulová",J1029,0)</f>
        <v>0</v>
      </c>
      <c r="BJ1029" s="17" t="s">
        <v>150</v>
      </c>
      <c r="BK1029" s="228">
        <f>ROUND(I1029*H1029,2)</f>
        <v>0</v>
      </c>
      <c r="BL1029" s="17" t="s">
        <v>457</v>
      </c>
      <c r="BM1029" s="227" t="s">
        <v>1296</v>
      </c>
    </row>
    <row r="1030" s="14" customFormat="1">
      <c r="A1030" s="14"/>
      <c r="B1030" s="240"/>
      <c r="C1030" s="241"/>
      <c r="D1030" s="231" t="s">
        <v>152</v>
      </c>
      <c r="E1030" s="242" t="s">
        <v>1</v>
      </c>
      <c r="F1030" s="243" t="s">
        <v>149</v>
      </c>
      <c r="G1030" s="241"/>
      <c r="H1030" s="244">
        <v>4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0" t="s">
        <v>152</v>
      </c>
      <c r="AU1030" s="250" t="s">
        <v>150</v>
      </c>
      <c r="AV1030" s="14" t="s">
        <v>150</v>
      </c>
      <c r="AW1030" s="14" t="s">
        <v>30</v>
      </c>
      <c r="AX1030" s="14" t="s">
        <v>81</v>
      </c>
      <c r="AY1030" s="250" t="s">
        <v>141</v>
      </c>
    </row>
    <row r="1031" s="2" customFormat="1" ht="24.15" customHeight="1">
      <c r="A1031" s="38"/>
      <c r="B1031" s="39"/>
      <c r="C1031" s="262" t="s">
        <v>1297</v>
      </c>
      <c r="D1031" s="262" t="s">
        <v>465</v>
      </c>
      <c r="E1031" s="263" t="s">
        <v>1298</v>
      </c>
      <c r="F1031" s="264" t="s">
        <v>1299</v>
      </c>
      <c r="G1031" s="265" t="s">
        <v>158</v>
      </c>
      <c r="H1031" s="266">
        <v>4</v>
      </c>
      <c r="I1031" s="267"/>
      <c r="J1031" s="268">
        <f>ROUND(I1031*H1031,2)</f>
        <v>0</v>
      </c>
      <c r="K1031" s="269"/>
      <c r="L1031" s="270"/>
      <c r="M1031" s="271" t="s">
        <v>1</v>
      </c>
      <c r="N1031" s="272" t="s">
        <v>39</v>
      </c>
      <c r="O1031" s="91"/>
      <c r="P1031" s="225">
        <f>O1031*H1031</f>
        <v>0</v>
      </c>
      <c r="Q1031" s="225">
        <v>6.9999999999999994E-05</v>
      </c>
      <c r="R1031" s="225">
        <f>Q1031*H1031</f>
        <v>0.00027999999999999998</v>
      </c>
      <c r="S1031" s="225">
        <v>0</v>
      </c>
      <c r="T1031" s="226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27" t="s">
        <v>468</v>
      </c>
      <c r="AT1031" s="227" t="s">
        <v>465</v>
      </c>
      <c r="AU1031" s="227" t="s">
        <v>150</v>
      </c>
      <c r="AY1031" s="17" t="s">
        <v>141</v>
      </c>
      <c r="BE1031" s="228">
        <f>IF(N1031="základní",J1031,0)</f>
        <v>0</v>
      </c>
      <c r="BF1031" s="228">
        <f>IF(N1031="snížená",J1031,0)</f>
        <v>0</v>
      </c>
      <c r="BG1031" s="228">
        <f>IF(N1031="zákl. přenesená",J1031,0)</f>
        <v>0</v>
      </c>
      <c r="BH1031" s="228">
        <f>IF(N1031="sníž. přenesená",J1031,0)</f>
        <v>0</v>
      </c>
      <c r="BI1031" s="228">
        <f>IF(N1031="nulová",J1031,0)</f>
        <v>0</v>
      </c>
      <c r="BJ1031" s="17" t="s">
        <v>150</v>
      </c>
      <c r="BK1031" s="228">
        <f>ROUND(I1031*H1031,2)</f>
        <v>0</v>
      </c>
      <c r="BL1031" s="17" t="s">
        <v>457</v>
      </c>
      <c r="BM1031" s="227" t="s">
        <v>1300</v>
      </c>
    </row>
    <row r="1032" s="13" customFormat="1">
      <c r="A1032" s="13"/>
      <c r="B1032" s="229"/>
      <c r="C1032" s="230"/>
      <c r="D1032" s="231" t="s">
        <v>152</v>
      </c>
      <c r="E1032" s="232" t="s">
        <v>1</v>
      </c>
      <c r="F1032" s="233" t="s">
        <v>1301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152</v>
      </c>
      <c r="AU1032" s="239" t="s">
        <v>150</v>
      </c>
      <c r="AV1032" s="13" t="s">
        <v>81</v>
      </c>
      <c r="AW1032" s="13" t="s">
        <v>30</v>
      </c>
      <c r="AX1032" s="13" t="s">
        <v>73</v>
      </c>
      <c r="AY1032" s="239" t="s">
        <v>141</v>
      </c>
    </row>
    <row r="1033" s="14" customFormat="1">
      <c r="A1033" s="14"/>
      <c r="B1033" s="240"/>
      <c r="C1033" s="241"/>
      <c r="D1033" s="231" t="s">
        <v>152</v>
      </c>
      <c r="E1033" s="242" t="s">
        <v>1</v>
      </c>
      <c r="F1033" s="243" t="s">
        <v>81</v>
      </c>
      <c r="G1033" s="241"/>
      <c r="H1033" s="244">
        <v>1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152</v>
      </c>
      <c r="AU1033" s="250" t="s">
        <v>150</v>
      </c>
      <c r="AV1033" s="14" t="s">
        <v>150</v>
      </c>
      <c r="AW1033" s="14" t="s">
        <v>30</v>
      </c>
      <c r="AX1033" s="14" t="s">
        <v>73</v>
      </c>
      <c r="AY1033" s="250" t="s">
        <v>141</v>
      </c>
    </row>
    <row r="1034" s="13" customFormat="1">
      <c r="A1034" s="13"/>
      <c r="B1034" s="229"/>
      <c r="C1034" s="230"/>
      <c r="D1034" s="231" t="s">
        <v>152</v>
      </c>
      <c r="E1034" s="232" t="s">
        <v>1</v>
      </c>
      <c r="F1034" s="233" t="s">
        <v>200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152</v>
      </c>
      <c r="AU1034" s="239" t="s">
        <v>150</v>
      </c>
      <c r="AV1034" s="13" t="s">
        <v>81</v>
      </c>
      <c r="AW1034" s="13" t="s">
        <v>30</v>
      </c>
      <c r="AX1034" s="13" t="s">
        <v>73</v>
      </c>
      <c r="AY1034" s="239" t="s">
        <v>141</v>
      </c>
    </row>
    <row r="1035" s="14" customFormat="1">
      <c r="A1035" s="14"/>
      <c r="B1035" s="240"/>
      <c r="C1035" s="241"/>
      <c r="D1035" s="231" t="s">
        <v>152</v>
      </c>
      <c r="E1035" s="242" t="s">
        <v>1</v>
      </c>
      <c r="F1035" s="243" t="s">
        <v>150</v>
      </c>
      <c r="G1035" s="241"/>
      <c r="H1035" s="244">
        <v>2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152</v>
      </c>
      <c r="AU1035" s="250" t="s">
        <v>150</v>
      </c>
      <c r="AV1035" s="14" t="s">
        <v>150</v>
      </c>
      <c r="AW1035" s="14" t="s">
        <v>30</v>
      </c>
      <c r="AX1035" s="14" t="s">
        <v>73</v>
      </c>
      <c r="AY1035" s="250" t="s">
        <v>141</v>
      </c>
    </row>
    <row r="1036" s="13" customFormat="1">
      <c r="A1036" s="13"/>
      <c r="B1036" s="229"/>
      <c r="C1036" s="230"/>
      <c r="D1036" s="231" t="s">
        <v>152</v>
      </c>
      <c r="E1036" s="232" t="s">
        <v>1</v>
      </c>
      <c r="F1036" s="233" t="s">
        <v>239</v>
      </c>
      <c r="G1036" s="230"/>
      <c r="H1036" s="232" t="s">
        <v>1</v>
      </c>
      <c r="I1036" s="234"/>
      <c r="J1036" s="230"/>
      <c r="K1036" s="230"/>
      <c r="L1036" s="235"/>
      <c r="M1036" s="236"/>
      <c r="N1036" s="237"/>
      <c r="O1036" s="237"/>
      <c r="P1036" s="237"/>
      <c r="Q1036" s="237"/>
      <c r="R1036" s="237"/>
      <c r="S1036" s="237"/>
      <c r="T1036" s="23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9" t="s">
        <v>152</v>
      </c>
      <c r="AU1036" s="239" t="s">
        <v>150</v>
      </c>
      <c r="AV1036" s="13" t="s">
        <v>81</v>
      </c>
      <c r="AW1036" s="13" t="s">
        <v>30</v>
      </c>
      <c r="AX1036" s="13" t="s">
        <v>73</v>
      </c>
      <c r="AY1036" s="239" t="s">
        <v>141</v>
      </c>
    </row>
    <row r="1037" s="14" customFormat="1">
      <c r="A1037" s="14"/>
      <c r="B1037" s="240"/>
      <c r="C1037" s="241"/>
      <c r="D1037" s="231" t="s">
        <v>152</v>
      </c>
      <c r="E1037" s="242" t="s">
        <v>1</v>
      </c>
      <c r="F1037" s="243" t="s">
        <v>81</v>
      </c>
      <c r="G1037" s="241"/>
      <c r="H1037" s="244">
        <v>1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152</v>
      </c>
      <c r="AU1037" s="250" t="s">
        <v>150</v>
      </c>
      <c r="AV1037" s="14" t="s">
        <v>150</v>
      </c>
      <c r="AW1037" s="14" t="s">
        <v>30</v>
      </c>
      <c r="AX1037" s="14" t="s">
        <v>73</v>
      </c>
      <c r="AY1037" s="250" t="s">
        <v>141</v>
      </c>
    </row>
    <row r="1038" s="15" customFormat="1">
      <c r="A1038" s="15"/>
      <c r="B1038" s="251"/>
      <c r="C1038" s="252"/>
      <c r="D1038" s="231" t="s">
        <v>152</v>
      </c>
      <c r="E1038" s="253" t="s">
        <v>1</v>
      </c>
      <c r="F1038" s="254" t="s">
        <v>170</v>
      </c>
      <c r="G1038" s="252"/>
      <c r="H1038" s="255">
        <v>4</v>
      </c>
      <c r="I1038" s="256"/>
      <c r="J1038" s="252"/>
      <c r="K1038" s="252"/>
      <c r="L1038" s="257"/>
      <c r="M1038" s="258"/>
      <c r="N1038" s="259"/>
      <c r="O1038" s="259"/>
      <c r="P1038" s="259"/>
      <c r="Q1038" s="259"/>
      <c r="R1038" s="259"/>
      <c r="S1038" s="259"/>
      <c r="T1038" s="260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15"/>
      <c r="AT1038" s="261" t="s">
        <v>152</v>
      </c>
      <c r="AU1038" s="261" t="s">
        <v>150</v>
      </c>
      <c r="AV1038" s="15" t="s">
        <v>149</v>
      </c>
      <c r="AW1038" s="15" t="s">
        <v>30</v>
      </c>
      <c r="AX1038" s="15" t="s">
        <v>81</v>
      </c>
      <c r="AY1038" s="261" t="s">
        <v>141</v>
      </c>
    </row>
    <row r="1039" s="2" customFormat="1" ht="24.15" customHeight="1">
      <c r="A1039" s="38"/>
      <c r="B1039" s="39"/>
      <c r="C1039" s="262" t="s">
        <v>390</v>
      </c>
      <c r="D1039" s="262" t="s">
        <v>465</v>
      </c>
      <c r="E1039" s="263" t="s">
        <v>1302</v>
      </c>
      <c r="F1039" s="264" t="s">
        <v>1303</v>
      </c>
      <c r="G1039" s="265" t="s">
        <v>158</v>
      </c>
      <c r="H1039" s="266">
        <v>4</v>
      </c>
      <c r="I1039" s="267"/>
      <c r="J1039" s="268">
        <f>ROUND(I1039*H1039,2)</f>
        <v>0</v>
      </c>
      <c r="K1039" s="269"/>
      <c r="L1039" s="270"/>
      <c r="M1039" s="271" t="s">
        <v>1</v>
      </c>
      <c r="N1039" s="272" t="s">
        <v>39</v>
      </c>
      <c r="O1039" s="91"/>
      <c r="P1039" s="225">
        <f>O1039*H1039</f>
        <v>0</v>
      </c>
      <c r="Q1039" s="225">
        <v>6.0000000000000002E-05</v>
      </c>
      <c r="R1039" s="225">
        <f>Q1039*H1039</f>
        <v>0.00024000000000000001</v>
      </c>
      <c r="S1039" s="225">
        <v>0</v>
      </c>
      <c r="T1039" s="226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27" t="s">
        <v>468</v>
      </c>
      <c r="AT1039" s="227" t="s">
        <v>465</v>
      </c>
      <c r="AU1039" s="227" t="s">
        <v>150</v>
      </c>
      <c r="AY1039" s="17" t="s">
        <v>141</v>
      </c>
      <c r="BE1039" s="228">
        <f>IF(N1039="základní",J1039,0)</f>
        <v>0</v>
      </c>
      <c r="BF1039" s="228">
        <f>IF(N1039="snížená",J1039,0)</f>
        <v>0</v>
      </c>
      <c r="BG1039" s="228">
        <f>IF(N1039="zákl. přenesená",J1039,0)</f>
        <v>0</v>
      </c>
      <c r="BH1039" s="228">
        <f>IF(N1039="sníž. přenesená",J1039,0)</f>
        <v>0</v>
      </c>
      <c r="BI1039" s="228">
        <f>IF(N1039="nulová",J1039,0)</f>
        <v>0</v>
      </c>
      <c r="BJ1039" s="17" t="s">
        <v>150</v>
      </c>
      <c r="BK1039" s="228">
        <f>ROUND(I1039*H1039,2)</f>
        <v>0</v>
      </c>
      <c r="BL1039" s="17" t="s">
        <v>457</v>
      </c>
      <c r="BM1039" s="227" t="s">
        <v>1304</v>
      </c>
    </row>
    <row r="1040" s="13" customFormat="1">
      <c r="A1040" s="13"/>
      <c r="B1040" s="229"/>
      <c r="C1040" s="230"/>
      <c r="D1040" s="231" t="s">
        <v>152</v>
      </c>
      <c r="E1040" s="232" t="s">
        <v>1</v>
      </c>
      <c r="F1040" s="233" t="s">
        <v>1301</v>
      </c>
      <c r="G1040" s="230"/>
      <c r="H1040" s="232" t="s">
        <v>1</v>
      </c>
      <c r="I1040" s="234"/>
      <c r="J1040" s="230"/>
      <c r="K1040" s="230"/>
      <c r="L1040" s="235"/>
      <c r="M1040" s="236"/>
      <c r="N1040" s="237"/>
      <c r="O1040" s="237"/>
      <c r="P1040" s="237"/>
      <c r="Q1040" s="237"/>
      <c r="R1040" s="237"/>
      <c r="S1040" s="237"/>
      <c r="T1040" s="23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9" t="s">
        <v>152</v>
      </c>
      <c r="AU1040" s="239" t="s">
        <v>150</v>
      </c>
      <c r="AV1040" s="13" t="s">
        <v>81</v>
      </c>
      <c r="AW1040" s="13" t="s">
        <v>30</v>
      </c>
      <c r="AX1040" s="13" t="s">
        <v>73</v>
      </c>
      <c r="AY1040" s="239" t="s">
        <v>141</v>
      </c>
    </row>
    <row r="1041" s="14" customFormat="1">
      <c r="A1041" s="14"/>
      <c r="B1041" s="240"/>
      <c r="C1041" s="241"/>
      <c r="D1041" s="231" t="s">
        <v>152</v>
      </c>
      <c r="E1041" s="242" t="s">
        <v>1</v>
      </c>
      <c r="F1041" s="243" t="s">
        <v>81</v>
      </c>
      <c r="G1041" s="241"/>
      <c r="H1041" s="244">
        <v>1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152</v>
      </c>
      <c r="AU1041" s="250" t="s">
        <v>150</v>
      </c>
      <c r="AV1041" s="14" t="s">
        <v>150</v>
      </c>
      <c r="AW1041" s="14" t="s">
        <v>30</v>
      </c>
      <c r="AX1041" s="14" t="s">
        <v>73</v>
      </c>
      <c r="AY1041" s="250" t="s">
        <v>141</v>
      </c>
    </row>
    <row r="1042" s="13" customFormat="1">
      <c r="A1042" s="13"/>
      <c r="B1042" s="229"/>
      <c r="C1042" s="230"/>
      <c r="D1042" s="231" t="s">
        <v>152</v>
      </c>
      <c r="E1042" s="232" t="s">
        <v>1</v>
      </c>
      <c r="F1042" s="233" t="s">
        <v>200</v>
      </c>
      <c r="G1042" s="230"/>
      <c r="H1042" s="232" t="s">
        <v>1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9" t="s">
        <v>152</v>
      </c>
      <c r="AU1042" s="239" t="s">
        <v>150</v>
      </c>
      <c r="AV1042" s="13" t="s">
        <v>81</v>
      </c>
      <c r="AW1042" s="13" t="s">
        <v>30</v>
      </c>
      <c r="AX1042" s="13" t="s">
        <v>73</v>
      </c>
      <c r="AY1042" s="239" t="s">
        <v>141</v>
      </c>
    </row>
    <row r="1043" s="14" customFormat="1">
      <c r="A1043" s="14"/>
      <c r="B1043" s="240"/>
      <c r="C1043" s="241"/>
      <c r="D1043" s="231" t="s">
        <v>152</v>
      </c>
      <c r="E1043" s="242" t="s">
        <v>1</v>
      </c>
      <c r="F1043" s="243" t="s">
        <v>150</v>
      </c>
      <c r="G1043" s="241"/>
      <c r="H1043" s="244">
        <v>2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0" t="s">
        <v>152</v>
      </c>
      <c r="AU1043" s="250" t="s">
        <v>150</v>
      </c>
      <c r="AV1043" s="14" t="s">
        <v>150</v>
      </c>
      <c r="AW1043" s="14" t="s">
        <v>30</v>
      </c>
      <c r="AX1043" s="14" t="s">
        <v>73</v>
      </c>
      <c r="AY1043" s="250" t="s">
        <v>141</v>
      </c>
    </row>
    <row r="1044" s="13" customFormat="1">
      <c r="A1044" s="13"/>
      <c r="B1044" s="229"/>
      <c r="C1044" s="230"/>
      <c r="D1044" s="231" t="s">
        <v>152</v>
      </c>
      <c r="E1044" s="232" t="s">
        <v>1</v>
      </c>
      <c r="F1044" s="233" t="s">
        <v>1305</v>
      </c>
      <c r="G1044" s="230"/>
      <c r="H1044" s="232" t="s">
        <v>1</v>
      </c>
      <c r="I1044" s="234"/>
      <c r="J1044" s="230"/>
      <c r="K1044" s="230"/>
      <c r="L1044" s="235"/>
      <c r="M1044" s="236"/>
      <c r="N1044" s="237"/>
      <c r="O1044" s="237"/>
      <c r="P1044" s="237"/>
      <c r="Q1044" s="237"/>
      <c r="R1044" s="237"/>
      <c r="S1044" s="237"/>
      <c r="T1044" s="238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9" t="s">
        <v>152</v>
      </c>
      <c r="AU1044" s="239" t="s">
        <v>150</v>
      </c>
      <c r="AV1044" s="13" t="s">
        <v>81</v>
      </c>
      <c r="AW1044" s="13" t="s">
        <v>30</v>
      </c>
      <c r="AX1044" s="13" t="s">
        <v>73</v>
      </c>
      <c r="AY1044" s="239" t="s">
        <v>141</v>
      </c>
    </row>
    <row r="1045" s="14" customFormat="1">
      <c r="A1045" s="14"/>
      <c r="B1045" s="240"/>
      <c r="C1045" s="241"/>
      <c r="D1045" s="231" t="s">
        <v>152</v>
      </c>
      <c r="E1045" s="242" t="s">
        <v>1</v>
      </c>
      <c r="F1045" s="243" t="s">
        <v>81</v>
      </c>
      <c r="G1045" s="241"/>
      <c r="H1045" s="244">
        <v>1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0" t="s">
        <v>152</v>
      </c>
      <c r="AU1045" s="250" t="s">
        <v>150</v>
      </c>
      <c r="AV1045" s="14" t="s">
        <v>150</v>
      </c>
      <c r="AW1045" s="14" t="s">
        <v>30</v>
      </c>
      <c r="AX1045" s="14" t="s">
        <v>73</v>
      </c>
      <c r="AY1045" s="250" t="s">
        <v>141</v>
      </c>
    </row>
    <row r="1046" s="15" customFormat="1">
      <c r="A1046" s="15"/>
      <c r="B1046" s="251"/>
      <c r="C1046" s="252"/>
      <c r="D1046" s="231" t="s">
        <v>152</v>
      </c>
      <c r="E1046" s="253" t="s">
        <v>1</v>
      </c>
      <c r="F1046" s="254" t="s">
        <v>170</v>
      </c>
      <c r="G1046" s="252"/>
      <c r="H1046" s="255">
        <v>4</v>
      </c>
      <c r="I1046" s="256"/>
      <c r="J1046" s="252"/>
      <c r="K1046" s="252"/>
      <c r="L1046" s="257"/>
      <c r="M1046" s="258"/>
      <c r="N1046" s="259"/>
      <c r="O1046" s="259"/>
      <c r="P1046" s="259"/>
      <c r="Q1046" s="259"/>
      <c r="R1046" s="259"/>
      <c r="S1046" s="259"/>
      <c r="T1046" s="260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61" t="s">
        <v>152</v>
      </c>
      <c r="AU1046" s="261" t="s">
        <v>150</v>
      </c>
      <c r="AV1046" s="15" t="s">
        <v>149</v>
      </c>
      <c r="AW1046" s="15" t="s">
        <v>30</v>
      </c>
      <c r="AX1046" s="15" t="s">
        <v>81</v>
      </c>
      <c r="AY1046" s="261" t="s">
        <v>141</v>
      </c>
    </row>
    <row r="1047" s="2" customFormat="1" ht="33" customHeight="1">
      <c r="A1047" s="38"/>
      <c r="B1047" s="39"/>
      <c r="C1047" s="215" t="s">
        <v>1306</v>
      </c>
      <c r="D1047" s="215" t="s">
        <v>145</v>
      </c>
      <c r="E1047" s="216" t="s">
        <v>1307</v>
      </c>
      <c r="F1047" s="217" t="s">
        <v>1308</v>
      </c>
      <c r="G1047" s="218" t="s">
        <v>158</v>
      </c>
      <c r="H1047" s="219">
        <v>13</v>
      </c>
      <c r="I1047" s="220"/>
      <c r="J1047" s="221">
        <f>ROUND(I1047*H1047,2)</f>
        <v>0</v>
      </c>
      <c r="K1047" s="222"/>
      <c r="L1047" s="44"/>
      <c r="M1047" s="223" t="s">
        <v>1</v>
      </c>
      <c r="N1047" s="224" t="s">
        <v>39</v>
      </c>
      <c r="O1047" s="91"/>
      <c r="P1047" s="225">
        <f>O1047*H1047</f>
        <v>0</v>
      </c>
      <c r="Q1047" s="225">
        <v>0</v>
      </c>
      <c r="R1047" s="225">
        <f>Q1047*H1047</f>
        <v>0</v>
      </c>
      <c r="S1047" s="225">
        <v>0</v>
      </c>
      <c r="T1047" s="226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27" t="s">
        <v>457</v>
      </c>
      <c r="AT1047" s="227" t="s">
        <v>145</v>
      </c>
      <c r="AU1047" s="227" t="s">
        <v>150</v>
      </c>
      <c r="AY1047" s="17" t="s">
        <v>141</v>
      </c>
      <c r="BE1047" s="228">
        <f>IF(N1047="základní",J1047,0)</f>
        <v>0</v>
      </c>
      <c r="BF1047" s="228">
        <f>IF(N1047="snížená",J1047,0)</f>
        <v>0</v>
      </c>
      <c r="BG1047" s="228">
        <f>IF(N1047="zákl. přenesená",J1047,0)</f>
        <v>0</v>
      </c>
      <c r="BH1047" s="228">
        <f>IF(N1047="sníž. přenesená",J1047,0)</f>
        <v>0</v>
      </c>
      <c r="BI1047" s="228">
        <f>IF(N1047="nulová",J1047,0)</f>
        <v>0</v>
      </c>
      <c r="BJ1047" s="17" t="s">
        <v>150</v>
      </c>
      <c r="BK1047" s="228">
        <f>ROUND(I1047*H1047,2)</f>
        <v>0</v>
      </c>
      <c r="BL1047" s="17" t="s">
        <v>457</v>
      </c>
      <c r="BM1047" s="227" t="s">
        <v>1309</v>
      </c>
    </row>
    <row r="1048" s="13" customFormat="1">
      <c r="A1048" s="13"/>
      <c r="B1048" s="229"/>
      <c r="C1048" s="230"/>
      <c r="D1048" s="231" t="s">
        <v>152</v>
      </c>
      <c r="E1048" s="232" t="s">
        <v>1</v>
      </c>
      <c r="F1048" s="233" t="s">
        <v>194</v>
      </c>
      <c r="G1048" s="230"/>
      <c r="H1048" s="232" t="s">
        <v>1</v>
      </c>
      <c r="I1048" s="234"/>
      <c r="J1048" s="230"/>
      <c r="K1048" s="230"/>
      <c r="L1048" s="235"/>
      <c r="M1048" s="236"/>
      <c r="N1048" s="237"/>
      <c r="O1048" s="237"/>
      <c r="P1048" s="237"/>
      <c r="Q1048" s="237"/>
      <c r="R1048" s="237"/>
      <c r="S1048" s="237"/>
      <c r="T1048" s="23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9" t="s">
        <v>152</v>
      </c>
      <c r="AU1048" s="239" t="s">
        <v>150</v>
      </c>
      <c r="AV1048" s="13" t="s">
        <v>81</v>
      </c>
      <c r="AW1048" s="13" t="s">
        <v>30</v>
      </c>
      <c r="AX1048" s="13" t="s">
        <v>73</v>
      </c>
      <c r="AY1048" s="239" t="s">
        <v>141</v>
      </c>
    </row>
    <row r="1049" s="14" customFormat="1">
      <c r="A1049" s="14"/>
      <c r="B1049" s="240"/>
      <c r="C1049" s="241"/>
      <c r="D1049" s="231" t="s">
        <v>152</v>
      </c>
      <c r="E1049" s="242" t="s">
        <v>1</v>
      </c>
      <c r="F1049" s="243" t="s">
        <v>81</v>
      </c>
      <c r="G1049" s="241"/>
      <c r="H1049" s="244">
        <v>1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152</v>
      </c>
      <c r="AU1049" s="250" t="s">
        <v>150</v>
      </c>
      <c r="AV1049" s="14" t="s">
        <v>150</v>
      </c>
      <c r="AW1049" s="14" t="s">
        <v>30</v>
      </c>
      <c r="AX1049" s="14" t="s">
        <v>73</v>
      </c>
      <c r="AY1049" s="250" t="s">
        <v>141</v>
      </c>
    </row>
    <row r="1050" s="13" customFormat="1">
      <c r="A1050" s="13"/>
      <c r="B1050" s="229"/>
      <c r="C1050" s="230"/>
      <c r="D1050" s="231" t="s">
        <v>152</v>
      </c>
      <c r="E1050" s="232" t="s">
        <v>1</v>
      </c>
      <c r="F1050" s="233" t="s">
        <v>460</v>
      </c>
      <c r="G1050" s="230"/>
      <c r="H1050" s="232" t="s">
        <v>1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9" t="s">
        <v>152</v>
      </c>
      <c r="AU1050" s="239" t="s">
        <v>150</v>
      </c>
      <c r="AV1050" s="13" t="s">
        <v>81</v>
      </c>
      <c r="AW1050" s="13" t="s">
        <v>30</v>
      </c>
      <c r="AX1050" s="13" t="s">
        <v>73</v>
      </c>
      <c r="AY1050" s="239" t="s">
        <v>141</v>
      </c>
    </row>
    <row r="1051" s="14" customFormat="1">
      <c r="A1051" s="14"/>
      <c r="B1051" s="240"/>
      <c r="C1051" s="241"/>
      <c r="D1051" s="231" t="s">
        <v>152</v>
      </c>
      <c r="E1051" s="242" t="s">
        <v>1</v>
      </c>
      <c r="F1051" s="243" t="s">
        <v>81</v>
      </c>
      <c r="G1051" s="241"/>
      <c r="H1051" s="244">
        <v>1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152</v>
      </c>
      <c r="AU1051" s="250" t="s">
        <v>150</v>
      </c>
      <c r="AV1051" s="14" t="s">
        <v>150</v>
      </c>
      <c r="AW1051" s="14" t="s">
        <v>30</v>
      </c>
      <c r="AX1051" s="14" t="s">
        <v>73</v>
      </c>
      <c r="AY1051" s="250" t="s">
        <v>141</v>
      </c>
    </row>
    <row r="1052" s="13" customFormat="1">
      <c r="A1052" s="13"/>
      <c r="B1052" s="229"/>
      <c r="C1052" s="230"/>
      <c r="D1052" s="231" t="s">
        <v>152</v>
      </c>
      <c r="E1052" s="232" t="s">
        <v>1</v>
      </c>
      <c r="F1052" s="233" t="s">
        <v>1082</v>
      </c>
      <c r="G1052" s="230"/>
      <c r="H1052" s="232" t="s">
        <v>1</v>
      </c>
      <c r="I1052" s="234"/>
      <c r="J1052" s="230"/>
      <c r="K1052" s="230"/>
      <c r="L1052" s="235"/>
      <c r="M1052" s="236"/>
      <c r="N1052" s="237"/>
      <c r="O1052" s="237"/>
      <c r="P1052" s="237"/>
      <c r="Q1052" s="237"/>
      <c r="R1052" s="237"/>
      <c r="S1052" s="237"/>
      <c r="T1052" s="23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9" t="s">
        <v>152</v>
      </c>
      <c r="AU1052" s="239" t="s">
        <v>150</v>
      </c>
      <c r="AV1052" s="13" t="s">
        <v>81</v>
      </c>
      <c r="AW1052" s="13" t="s">
        <v>30</v>
      </c>
      <c r="AX1052" s="13" t="s">
        <v>73</v>
      </c>
      <c r="AY1052" s="239" t="s">
        <v>141</v>
      </c>
    </row>
    <row r="1053" s="14" customFormat="1">
      <c r="A1053" s="14"/>
      <c r="B1053" s="240"/>
      <c r="C1053" s="241"/>
      <c r="D1053" s="231" t="s">
        <v>152</v>
      </c>
      <c r="E1053" s="242" t="s">
        <v>1</v>
      </c>
      <c r="F1053" s="243" t="s">
        <v>188</v>
      </c>
      <c r="G1053" s="241"/>
      <c r="H1053" s="244">
        <v>6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152</v>
      </c>
      <c r="AU1053" s="250" t="s">
        <v>150</v>
      </c>
      <c r="AV1053" s="14" t="s">
        <v>150</v>
      </c>
      <c r="AW1053" s="14" t="s">
        <v>30</v>
      </c>
      <c r="AX1053" s="14" t="s">
        <v>73</v>
      </c>
      <c r="AY1053" s="250" t="s">
        <v>141</v>
      </c>
    </row>
    <row r="1054" s="13" customFormat="1">
      <c r="A1054" s="13"/>
      <c r="B1054" s="229"/>
      <c r="C1054" s="230"/>
      <c r="D1054" s="231" t="s">
        <v>152</v>
      </c>
      <c r="E1054" s="232" t="s">
        <v>1</v>
      </c>
      <c r="F1054" s="233" t="s">
        <v>204</v>
      </c>
      <c r="G1054" s="230"/>
      <c r="H1054" s="232" t="s">
        <v>1</v>
      </c>
      <c r="I1054" s="234"/>
      <c r="J1054" s="230"/>
      <c r="K1054" s="230"/>
      <c r="L1054" s="235"/>
      <c r="M1054" s="236"/>
      <c r="N1054" s="237"/>
      <c r="O1054" s="237"/>
      <c r="P1054" s="237"/>
      <c r="Q1054" s="237"/>
      <c r="R1054" s="237"/>
      <c r="S1054" s="237"/>
      <c r="T1054" s="23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9" t="s">
        <v>152</v>
      </c>
      <c r="AU1054" s="239" t="s">
        <v>150</v>
      </c>
      <c r="AV1054" s="13" t="s">
        <v>81</v>
      </c>
      <c r="AW1054" s="13" t="s">
        <v>30</v>
      </c>
      <c r="AX1054" s="13" t="s">
        <v>73</v>
      </c>
      <c r="AY1054" s="239" t="s">
        <v>141</v>
      </c>
    </row>
    <row r="1055" s="14" customFormat="1">
      <c r="A1055" s="14"/>
      <c r="B1055" s="240"/>
      <c r="C1055" s="241"/>
      <c r="D1055" s="231" t="s">
        <v>152</v>
      </c>
      <c r="E1055" s="242" t="s">
        <v>1</v>
      </c>
      <c r="F1055" s="243" t="s">
        <v>149</v>
      </c>
      <c r="G1055" s="241"/>
      <c r="H1055" s="244">
        <v>4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152</v>
      </c>
      <c r="AU1055" s="250" t="s">
        <v>150</v>
      </c>
      <c r="AV1055" s="14" t="s">
        <v>150</v>
      </c>
      <c r="AW1055" s="14" t="s">
        <v>30</v>
      </c>
      <c r="AX1055" s="14" t="s">
        <v>73</v>
      </c>
      <c r="AY1055" s="250" t="s">
        <v>141</v>
      </c>
    </row>
    <row r="1056" s="13" customFormat="1">
      <c r="A1056" s="13"/>
      <c r="B1056" s="229"/>
      <c r="C1056" s="230"/>
      <c r="D1056" s="231" t="s">
        <v>152</v>
      </c>
      <c r="E1056" s="232" t="s">
        <v>1</v>
      </c>
      <c r="F1056" s="233" t="s">
        <v>234</v>
      </c>
      <c r="G1056" s="230"/>
      <c r="H1056" s="232" t="s">
        <v>1</v>
      </c>
      <c r="I1056" s="234"/>
      <c r="J1056" s="230"/>
      <c r="K1056" s="230"/>
      <c r="L1056" s="235"/>
      <c r="M1056" s="236"/>
      <c r="N1056" s="237"/>
      <c r="O1056" s="237"/>
      <c r="P1056" s="237"/>
      <c r="Q1056" s="237"/>
      <c r="R1056" s="237"/>
      <c r="S1056" s="237"/>
      <c r="T1056" s="23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9" t="s">
        <v>152</v>
      </c>
      <c r="AU1056" s="239" t="s">
        <v>150</v>
      </c>
      <c r="AV1056" s="13" t="s">
        <v>81</v>
      </c>
      <c r="AW1056" s="13" t="s">
        <v>30</v>
      </c>
      <c r="AX1056" s="13" t="s">
        <v>73</v>
      </c>
      <c r="AY1056" s="239" t="s">
        <v>141</v>
      </c>
    </row>
    <row r="1057" s="14" customFormat="1">
      <c r="A1057" s="14"/>
      <c r="B1057" s="240"/>
      <c r="C1057" s="241"/>
      <c r="D1057" s="231" t="s">
        <v>152</v>
      </c>
      <c r="E1057" s="242" t="s">
        <v>1</v>
      </c>
      <c r="F1057" s="243" t="s">
        <v>81</v>
      </c>
      <c r="G1057" s="241"/>
      <c r="H1057" s="244">
        <v>1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152</v>
      </c>
      <c r="AU1057" s="250" t="s">
        <v>150</v>
      </c>
      <c r="AV1057" s="14" t="s">
        <v>150</v>
      </c>
      <c r="AW1057" s="14" t="s">
        <v>30</v>
      </c>
      <c r="AX1057" s="14" t="s">
        <v>73</v>
      </c>
      <c r="AY1057" s="250" t="s">
        <v>141</v>
      </c>
    </row>
    <row r="1058" s="15" customFormat="1">
      <c r="A1058" s="15"/>
      <c r="B1058" s="251"/>
      <c r="C1058" s="252"/>
      <c r="D1058" s="231" t="s">
        <v>152</v>
      </c>
      <c r="E1058" s="253" t="s">
        <v>1</v>
      </c>
      <c r="F1058" s="254" t="s">
        <v>170</v>
      </c>
      <c r="G1058" s="252"/>
      <c r="H1058" s="255">
        <v>13</v>
      </c>
      <c r="I1058" s="256"/>
      <c r="J1058" s="252"/>
      <c r="K1058" s="252"/>
      <c r="L1058" s="257"/>
      <c r="M1058" s="258"/>
      <c r="N1058" s="259"/>
      <c r="O1058" s="259"/>
      <c r="P1058" s="259"/>
      <c r="Q1058" s="259"/>
      <c r="R1058" s="259"/>
      <c r="S1058" s="259"/>
      <c r="T1058" s="260"/>
      <c r="U1058" s="15"/>
      <c r="V1058" s="15"/>
      <c r="W1058" s="15"/>
      <c r="X1058" s="15"/>
      <c r="Y1058" s="15"/>
      <c r="Z1058" s="15"/>
      <c r="AA1058" s="15"/>
      <c r="AB1058" s="15"/>
      <c r="AC1058" s="15"/>
      <c r="AD1058" s="15"/>
      <c r="AE1058" s="15"/>
      <c r="AT1058" s="261" t="s">
        <v>152</v>
      </c>
      <c r="AU1058" s="261" t="s">
        <v>150</v>
      </c>
      <c r="AV1058" s="15" t="s">
        <v>149</v>
      </c>
      <c r="AW1058" s="15" t="s">
        <v>30</v>
      </c>
      <c r="AX1058" s="15" t="s">
        <v>81</v>
      </c>
      <c r="AY1058" s="261" t="s">
        <v>141</v>
      </c>
    </row>
    <row r="1059" s="2" customFormat="1" ht="24.15" customHeight="1">
      <c r="A1059" s="38"/>
      <c r="B1059" s="39"/>
      <c r="C1059" s="262" t="s">
        <v>1310</v>
      </c>
      <c r="D1059" s="262" t="s">
        <v>465</v>
      </c>
      <c r="E1059" s="263" t="s">
        <v>1311</v>
      </c>
      <c r="F1059" s="264" t="s">
        <v>1312</v>
      </c>
      <c r="G1059" s="265" t="s">
        <v>158</v>
      </c>
      <c r="H1059" s="266">
        <v>13</v>
      </c>
      <c r="I1059" s="267"/>
      <c r="J1059" s="268">
        <f>ROUND(I1059*H1059,2)</f>
        <v>0</v>
      </c>
      <c r="K1059" s="269"/>
      <c r="L1059" s="270"/>
      <c r="M1059" s="271" t="s">
        <v>1</v>
      </c>
      <c r="N1059" s="272" t="s">
        <v>39</v>
      </c>
      <c r="O1059" s="91"/>
      <c r="P1059" s="225">
        <f>O1059*H1059</f>
        <v>0</v>
      </c>
      <c r="Q1059" s="225">
        <v>0.00010000000000000001</v>
      </c>
      <c r="R1059" s="225">
        <f>Q1059*H1059</f>
        <v>0.0013000000000000002</v>
      </c>
      <c r="S1059" s="225">
        <v>0</v>
      </c>
      <c r="T1059" s="226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227" t="s">
        <v>468</v>
      </c>
      <c r="AT1059" s="227" t="s">
        <v>465</v>
      </c>
      <c r="AU1059" s="227" t="s">
        <v>150</v>
      </c>
      <c r="AY1059" s="17" t="s">
        <v>141</v>
      </c>
      <c r="BE1059" s="228">
        <f>IF(N1059="základní",J1059,0)</f>
        <v>0</v>
      </c>
      <c r="BF1059" s="228">
        <f>IF(N1059="snížená",J1059,0)</f>
        <v>0</v>
      </c>
      <c r="BG1059" s="228">
        <f>IF(N1059="zákl. přenesená",J1059,0)</f>
        <v>0</v>
      </c>
      <c r="BH1059" s="228">
        <f>IF(N1059="sníž. přenesená",J1059,0)</f>
        <v>0</v>
      </c>
      <c r="BI1059" s="228">
        <f>IF(N1059="nulová",J1059,0)</f>
        <v>0</v>
      </c>
      <c r="BJ1059" s="17" t="s">
        <v>150</v>
      </c>
      <c r="BK1059" s="228">
        <f>ROUND(I1059*H1059,2)</f>
        <v>0</v>
      </c>
      <c r="BL1059" s="17" t="s">
        <v>457</v>
      </c>
      <c r="BM1059" s="227" t="s">
        <v>1313</v>
      </c>
    </row>
    <row r="1060" s="13" customFormat="1">
      <c r="A1060" s="13"/>
      <c r="B1060" s="229"/>
      <c r="C1060" s="230"/>
      <c r="D1060" s="231" t="s">
        <v>152</v>
      </c>
      <c r="E1060" s="232" t="s">
        <v>1</v>
      </c>
      <c r="F1060" s="233" t="s">
        <v>194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152</v>
      </c>
      <c r="AU1060" s="239" t="s">
        <v>150</v>
      </c>
      <c r="AV1060" s="13" t="s">
        <v>81</v>
      </c>
      <c r="AW1060" s="13" t="s">
        <v>30</v>
      </c>
      <c r="AX1060" s="13" t="s">
        <v>73</v>
      </c>
      <c r="AY1060" s="239" t="s">
        <v>141</v>
      </c>
    </row>
    <row r="1061" s="14" customFormat="1">
      <c r="A1061" s="14"/>
      <c r="B1061" s="240"/>
      <c r="C1061" s="241"/>
      <c r="D1061" s="231" t="s">
        <v>152</v>
      </c>
      <c r="E1061" s="242" t="s">
        <v>1</v>
      </c>
      <c r="F1061" s="243" t="s">
        <v>81</v>
      </c>
      <c r="G1061" s="241"/>
      <c r="H1061" s="244">
        <v>1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152</v>
      </c>
      <c r="AU1061" s="250" t="s">
        <v>150</v>
      </c>
      <c r="AV1061" s="14" t="s">
        <v>150</v>
      </c>
      <c r="AW1061" s="14" t="s">
        <v>30</v>
      </c>
      <c r="AX1061" s="14" t="s">
        <v>73</v>
      </c>
      <c r="AY1061" s="250" t="s">
        <v>141</v>
      </c>
    </row>
    <row r="1062" s="13" customFormat="1">
      <c r="A1062" s="13"/>
      <c r="B1062" s="229"/>
      <c r="C1062" s="230"/>
      <c r="D1062" s="231" t="s">
        <v>152</v>
      </c>
      <c r="E1062" s="232" t="s">
        <v>1</v>
      </c>
      <c r="F1062" s="233" t="s">
        <v>460</v>
      </c>
      <c r="G1062" s="230"/>
      <c r="H1062" s="232" t="s">
        <v>1</v>
      </c>
      <c r="I1062" s="234"/>
      <c r="J1062" s="230"/>
      <c r="K1062" s="230"/>
      <c r="L1062" s="235"/>
      <c r="M1062" s="236"/>
      <c r="N1062" s="237"/>
      <c r="O1062" s="237"/>
      <c r="P1062" s="237"/>
      <c r="Q1062" s="237"/>
      <c r="R1062" s="237"/>
      <c r="S1062" s="237"/>
      <c r="T1062" s="238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9" t="s">
        <v>152</v>
      </c>
      <c r="AU1062" s="239" t="s">
        <v>150</v>
      </c>
      <c r="AV1062" s="13" t="s">
        <v>81</v>
      </c>
      <c r="AW1062" s="13" t="s">
        <v>30</v>
      </c>
      <c r="AX1062" s="13" t="s">
        <v>73</v>
      </c>
      <c r="AY1062" s="239" t="s">
        <v>141</v>
      </c>
    </row>
    <row r="1063" s="14" customFormat="1">
      <c r="A1063" s="14"/>
      <c r="B1063" s="240"/>
      <c r="C1063" s="241"/>
      <c r="D1063" s="231" t="s">
        <v>152</v>
      </c>
      <c r="E1063" s="242" t="s">
        <v>1</v>
      </c>
      <c r="F1063" s="243" t="s">
        <v>81</v>
      </c>
      <c r="G1063" s="241"/>
      <c r="H1063" s="244">
        <v>1</v>
      </c>
      <c r="I1063" s="245"/>
      <c r="J1063" s="241"/>
      <c r="K1063" s="241"/>
      <c r="L1063" s="246"/>
      <c r="M1063" s="247"/>
      <c r="N1063" s="248"/>
      <c r="O1063" s="248"/>
      <c r="P1063" s="248"/>
      <c r="Q1063" s="248"/>
      <c r="R1063" s="248"/>
      <c r="S1063" s="248"/>
      <c r="T1063" s="24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0" t="s">
        <v>152</v>
      </c>
      <c r="AU1063" s="250" t="s">
        <v>150</v>
      </c>
      <c r="AV1063" s="14" t="s">
        <v>150</v>
      </c>
      <c r="AW1063" s="14" t="s">
        <v>30</v>
      </c>
      <c r="AX1063" s="14" t="s">
        <v>73</v>
      </c>
      <c r="AY1063" s="250" t="s">
        <v>141</v>
      </c>
    </row>
    <row r="1064" s="13" customFormat="1">
      <c r="A1064" s="13"/>
      <c r="B1064" s="229"/>
      <c r="C1064" s="230"/>
      <c r="D1064" s="231" t="s">
        <v>152</v>
      </c>
      <c r="E1064" s="232" t="s">
        <v>1</v>
      </c>
      <c r="F1064" s="233" t="s">
        <v>1082</v>
      </c>
      <c r="G1064" s="230"/>
      <c r="H1064" s="232" t="s">
        <v>1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9" t="s">
        <v>152</v>
      </c>
      <c r="AU1064" s="239" t="s">
        <v>150</v>
      </c>
      <c r="AV1064" s="13" t="s">
        <v>81</v>
      </c>
      <c r="AW1064" s="13" t="s">
        <v>30</v>
      </c>
      <c r="AX1064" s="13" t="s">
        <v>73</v>
      </c>
      <c r="AY1064" s="239" t="s">
        <v>141</v>
      </c>
    </row>
    <row r="1065" s="14" customFormat="1">
      <c r="A1065" s="14"/>
      <c r="B1065" s="240"/>
      <c r="C1065" s="241"/>
      <c r="D1065" s="231" t="s">
        <v>152</v>
      </c>
      <c r="E1065" s="242" t="s">
        <v>1</v>
      </c>
      <c r="F1065" s="243" t="s">
        <v>188</v>
      </c>
      <c r="G1065" s="241"/>
      <c r="H1065" s="244">
        <v>6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152</v>
      </c>
      <c r="AU1065" s="250" t="s">
        <v>150</v>
      </c>
      <c r="AV1065" s="14" t="s">
        <v>150</v>
      </c>
      <c r="AW1065" s="14" t="s">
        <v>30</v>
      </c>
      <c r="AX1065" s="14" t="s">
        <v>73</v>
      </c>
      <c r="AY1065" s="250" t="s">
        <v>141</v>
      </c>
    </row>
    <row r="1066" s="13" customFormat="1">
      <c r="A1066" s="13"/>
      <c r="B1066" s="229"/>
      <c r="C1066" s="230"/>
      <c r="D1066" s="231" t="s">
        <v>152</v>
      </c>
      <c r="E1066" s="232" t="s">
        <v>1</v>
      </c>
      <c r="F1066" s="233" t="s">
        <v>204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152</v>
      </c>
      <c r="AU1066" s="239" t="s">
        <v>150</v>
      </c>
      <c r="AV1066" s="13" t="s">
        <v>81</v>
      </c>
      <c r="AW1066" s="13" t="s">
        <v>30</v>
      </c>
      <c r="AX1066" s="13" t="s">
        <v>73</v>
      </c>
      <c r="AY1066" s="239" t="s">
        <v>141</v>
      </c>
    </row>
    <row r="1067" s="14" customFormat="1">
      <c r="A1067" s="14"/>
      <c r="B1067" s="240"/>
      <c r="C1067" s="241"/>
      <c r="D1067" s="231" t="s">
        <v>152</v>
      </c>
      <c r="E1067" s="242" t="s">
        <v>1</v>
      </c>
      <c r="F1067" s="243" t="s">
        <v>149</v>
      </c>
      <c r="G1067" s="241"/>
      <c r="H1067" s="244">
        <v>4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0" t="s">
        <v>152</v>
      </c>
      <c r="AU1067" s="250" t="s">
        <v>150</v>
      </c>
      <c r="AV1067" s="14" t="s">
        <v>150</v>
      </c>
      <c r="AW1067" s="14" t="s">
        <v>30</v>
      </c>
      <c r="AX1067" s="14" t="s">
        <v>73</v>
      </c>
      <c r="AY1067" s="250" t="s">
        <v>141</v>
      </c>
    </row>
    <row r="1068" s="13" customFormat="1">
      <c r="A1068" s="13"/>
      <c r="B1068" s="229"/>
      <c r="C1068" s="230"/>
      <c r="D1068" s="231" t="s">
        <v>152</v>
      </c>
      <c r="E1068" s="232" t="s">
        <v>1</v>
      </c>
      <c r="F1068" s="233" t="s">
        <v>234</v>
      </c>
      <c r="G1068" s="230"/>
      <c r="H1068" s="232" t="s">
        <v>1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9" t="s">
        <v>152</v>
      </c>
      <c r="AU1068" s="239" t="s">
        <v>150</v>
      </c>
      <c r="AV1068" s="13" t="s">
        <v>81</v>
      </c>
      <c r="AW1068" s="13" t="s">
        <v>30</v>
      </c>
      <c r="AX1068" s="13" t="s">
        <v>73</v>
      </c>
      <c r="AY1068" s="239" t="s">
        <v>141</v>
      </c>
    </row>
    <row r="1069" s="14" customFormat="1">
      <c r="A1069" s="14"/>
      <c r="B1069" s="240"/>
      <c r="C1069" s="241"/>
      <c r="D1069" s="231" t="s">
        <v>152</v>
      </c>
      <c r="E1069" s="242" t="s">
        <v>1</v>
      </c>
      <c r="F1069" s="243" t="s">
        <v>81</v>
      </c>
      <c r="G1069" s="241"/>
      <c r="H1069" s="244">
        <v>1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0" t="s">
        <v>152</v>
      </c>
      <c r="AU1069" s="250" t="s">
        <v>150</v>
      </c>
      <c r="AV1069" s="14" t="s">
        <v>150</v>
      </c>
      <c r="AW1069" s="14" t="s">
        <v>30</v>
      </c>
      <c r="AX1069" s="14" t="s">
        <v>73</v>
      </c>
      <c r="AY1069" s="250" t="s">
        <v>141</v>
      </c>
    </row>
    <row r="1070" s="15" customFormat="1">
      <c r="A1070" s="15"/>
      <c r="B1070" s="251"/>
      <c r="C1070" s="252"/>
      <c r="D1070" s="231" t="s">
        <v>152</v>
      </c>
      <c r="E1070" s="253" t="s">
        <v>1</v>
      </c>
      <c r="F1070" s="254" t="s">
        <v>170</v>
      </c>
      <c r="G1070" s="252"/>
      <c r="H1070" s="255">
        <v>13</v>
      </c>
      <c r="I1070" s="256"/>
      <c r="J1070" s="252"/>
      <c r="K1070" s="252"/>
      <c r="L1070" s="257"/>
      <c r="M1070" s="258"/>
      <c r="N1070" s="259"/>
      <c r="O1070" s="259"/>
      <c r="P1070" s="259"/>
      <c r="Q1070" s="259"/>
      <c r="R1070" s="259"/>
      <c r="S1070" s="259"/>
      <c r="T1070" s="260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61" t="s">
        <v>152</v>
      </c>
      <c r="AU1070" s="261" t="s">
        <v>150</v>
      </c>
      <c r="AV1070" s="15" t="s">
        <v>149</v>
      </c>
      <c r="AW1070" s="15" t="s">
        <v>30</v>
      </c>
      <c r="AX1070" s="15" t="s">
        <v>81</v>
      </c>
      <c r="AY1070" s="261" t="s">
        <v>141</v>
      </c>
    </row>
    <row r="1071" s="2" customFormat="1" ht="37.8" customHeight="1">
      <c r="A1071" s="38"/>
      <c r="B1071" s="39"/>
      <c r="C1071" s="215" t="s">
        <v>1314</v>
      </c>
      <c r="D1071" s="215" t="s">
        <v>145</v>
      </c>
      <c r="E1071" s="216" t="s">
        <v>1315</v>
      </c>
      <c r="F1071" s="217" t="s">
        <v>1316</v>
      </c>
      <c r="G1071" s="218" t="s">
        <v>158</v>
      </c>
      <c r="H1071" s="219">
        <v>10</v>
      </c>
      <c r="I1071" s="220"/>
      <c r="J1071" s="221">
        <f>ROUND(I1071*H1071,2)</f>
        <v>0</v>
      </c>
      <c r="K1071" s="222"/>
      <c r="L1071" s="44"/>
      <c r="M1071" s="223" t="s">
        <v>1</v>
      </c>
      <c r="N1071" s="224" t="s">
        <v>39</v>
      </c>
      <c r="O1071" s="91"/>
      <c r="P1071" s="225">
        <f>O1071*H1071</f>
        <v>0</v>
      </c>
      <c r="Q1071" s="225">
        <v>0</v>
      </c>
      <c r="R1071" s="225">
        <f>Q1071*H1071</f>
        <v>0</v>
      </c>
      <c r="S1071" s="225">
        <v>5.0000000000000002E-05</v>
      </c>
      <c r="T1071" s="226">
        <f>S1071*H1071</f>
        <v>0.00050000000000000001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27" t="s">
        <v>457</v>
      </c>
      <c r="AT1071" s="227" t="s">
        <v>145</v>
      </c>
      <c r="AU1071" s="227" t="s">
        <v>150</v>
      </c>
      <c r="AY1071" s="17" t="s">
        <v>141</v>
      </c>
      <c r="BE1071" s="228">
        <f>IF(N1071="základní",J1071,0)</f>
        <v>0</v>
      </c>
      <c r="BF1071" s="228">
        <f>IF(N1071="snížená",J1071,0)</f>
        <v>0</v>
      </c>
      <c r="BG1071" s="228">
        <f>IF(N1071="zákl. přenesená",J1071,0)</f>
        <v>0</v>
      </c>
      <c r="BH1071" s="228">
        <f>IF(N1071="sníž. přenesená",J1071,0)</f>
        <v>0</v>
      </c>
      <c r="BI1071" s="228">
        <f>IF(N1071="nulová",J1071,0)</f>
        <v>0</v>
      </c>
      <c r="BJ1071" s="17" t="s">
        <v>150</v>
      </c>
      <c r="BK1071" s="228">
        <f>ROUND(I1071*H1071,2)</f>
        <v>0</v>
      </c>
      <c r="BL1071" s="17" t="s">
        <v>457</v>
      </c>
      <c r="BM1071" s="227" t="s">
        <v>1317</v>
      </c>
    </row>
    <row r="1072" s="13" customFormat="1">
      <c r="A1072" s="13"/>
      <c r="B1072" s="229"/>
      <c r="C1072" s="230"/>
      <c r="D1072" s="231" t="s">
        <v>152</v>
      </c>
      <c r="E1072" s="232" t="s">
        <v>1</v>
      </c>
      <c r="F1072" s="233" t="s">
        <v>194</v>
      </c>
      <c r="G1072" s="230"/>
      <c r="H1072" s="232" t="s">
        <v>1</v>
      </c>
      <c r="I1072" s="234"/>
      <c r="J1072" s="230"/>
      <c r="K1072" s="230"/>
      <c r="L1072" s="235"/>
      <c r="M1072" s="236"/>
      <c r="N1072" s="237"/>
      <c r="O1072" s="237"/>
      <c r="P1072" s="237"/>
      <c r="Q1072" s="237"/>
      <c r="R1072" s="237"/>
      <c r="S1072" s="237"/>
      <c r="T1072" s="23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9" t="s">
        <v>152</v>
      </c>
      <c r="AU1072" s="239" t="s">
        <v>150</v>
      </c>
      <c r="AV1072" s="13" t="s">
        <v>81</v>
      </c>
      <c r="AW1072" s="13" t="s">
        <v>30</v>
      </c>
      <c r="AX1072" s="13" t="s">
        <v>73</v>
      </c>
      <c r="AY1072" s="239" t="s">
        <v>141</v>
      </c>
    </row>
    <row r="1073" s="14" customFormat="1">
      <c r="A1073" s="14"/>
      <c r="B1073" s="240"/>
      <c r="C1073" s="241"/>
      <c r="D1073" s="231" t="s">
        <v>152</v>
      </c>
      <c r="E1073" s="242" t="s">
        <v>1</v>
      </c>
      <c r="F1073" s="243" t="s">
        <v>81</v>
      </c>
      <c r="G1073" s="241"/>
      <c r="H1073" s="244">
        <v>1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0" t="s">
        <v>152</v>
      </c>
      <c r="AU1073" s="250" t="s">
        <v>150</v>
      </c>
      <c r="AV1073" s="14" t="s">
        <v>150</v>
      </c>
      <c r="AW1073" s="14" t="s">
        <v>30</v>
      </c>
      <c r="AX1073" s="14" t="s">
        <v>73</v>
      </c>
      <c r="AY1073" s="250" t="s">
        <v>141</v>
      </c>
    </row>
    <row r="1074" s="13" customFormat="1">
      <c r="A1074" s="13"/>
      <c r="B1074" s="229"/>
      <c r="C1074" s="230"/>
      <c r="D1074" s="231" t="s">
        <v>152</v>
      </c>
      <c r="E1074" s="232" t="s">
        <v>1</v>
      </c>
      <c r="F1074" s="233" t="s">
        <v>239</v>
      </c>
      <c r="G1074" s="230"/>
      <c r="H1074" s="232" t="s">
        <v>1</v>
      </c>
      <c r="I1074" s="234"/>
      <c r="J1074" s="230"/>
      <c r="K1074" s="230"/>
      <c r="L1074" s="235"/>
      <c r="M1074" s="236"/>
      <c r="N1074" s="237"/>
      <c r="O1074" s="237"/>
      <c r="P1074" s="237"/>
      <c r="Q1074" s="237"/>
      <c r="R1074" s="237"/>
      <c r="S1074" s="237"/>
      <c r="T1074" s="23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9" t="s">
        <v>152</v>
      </c>
      <c r="AU1074" s="239" t="s">
        <v>150</v>
      </c>
      <c r="AV1074" s="13" t="s">
        <v>81</v>
      </c>
      <c r="AW1074" s="13" t="s">
        <v>30</v>
      </c>
      <c r="AX1074" s="13" t="s">
        <v>73</v>
      </c>
      <c r="AY1074" s="239" t="s">
        <v>141</v>
      </c>
    </row>
    <row r="1075" s="14" customFormat="1">
      <c r="A1075" s="14"/>
      <c r="B1075" s="240"/>
      <c r="C1075" s="241"/>
      <c r="D1075" s="231" t="s">
        <v>152</v>
      </c>
      <c r="E1075" s="242" t="s">
        <v>1</v>
      </c>
      <c r="F1075" s="243" t="s">
        <v>81</v>
      </c>
      <c r="G1075" s="241"/>
      <c r="H1075" s="244">
        <v>1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0" t="s">
        <v>152</v>
      </c>
      <c r="AU1075" s="250" t="s">
        <v>150</v>
      </c>
      <c r="AV1075" s="14" t="s">
        <v>150</v>
      </c>
      <c r="AW1075" s="14" t="s">
        <v>30</v>
      </c>
      <c r="AX1075" s="14" t="s">
        <v>73</v>
      </c>
      <c r="AY1075" s="250" t="s">
        <v>141</v>
      </c>
    </row>
    <row r="1076" s="13" customFormat="1">
      <c r="A1076" s="13"/>
      <c r="B1076" s="229"/>
      <c r="C1076" s="230"/>
      <c r="D1076" s="231" t="s">
        <v>152</v>
      </c>
      <c r="E1076" s="232" t="s">
        <v>1</v>
      </c>
      <c r="F1076" s="233" t="s">
        <v>200</v>
      </c>
      <c r="G1076" s="230"/>
      <c r="H1076" s="232" t="s">
        <v>1</v>
      </c>
      <c r="I1076" s="234"/>
      <c r="J1076" s="230"/>
      <c r="K1076" s="230"/>
      <c r="L1076" s="235"/>
      <c r="M1076" s="236"/>
      <c r="N1076" s="237"/>
      <c r="O1076" s="237"/>
      <c r="P1076" s="237"/>
      <c r="Q1076" s="237"/>
      <c r="R1076" s="237"/>
      <c r="S1076" s="237"/>
      <c r="T1076" s="238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9" t="s">
        <v>152</v>
      </c>
      <c r="AU1076" s="239" t="s">
        <v>150</v>
      </c>
      <c r="AV1076" s="13" t="s">
        <v>81</v>
      </c>
      <c r="AW1076" s="13" t="s">
        <v>30</v>
      </c>
      <c r="AX1076" s="13" t="s">
        <v>73</v>
      </c>
      <c r="AY1076" s="239" t="s">
        <v>141</v>
      </c>
    </row>
    <row r="1077" s="14" customFormat="1">
      <c r="A1077" s="14"/>
      <c r="B1077" s="240"/>
      <c r="C1077" s="241"/>
      <c r="D1077" s="231" t="s">
        <v>152</v>
      </c>
      <c r="E1077" s="242" t="s">
        <v>1</v>
      </c>
      <c r="F1077" s="243" t="s">
        <v>142</v>
      </c>
      <c r="G1077" s="241"/>
      <c r="H1077" s="244">
        <v>3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152</v>
      </c>
      <c r="AU1077" s="250" t="s">
        <v>150</v>
      </c>
      <c r="AV1077" s="14" t="s">
        <v>150</v>
      </c>
      <c r="AW1077" s="14" t="s">
        <v>30</v>
      </c>
      <c r="AX1077" s="14" t="s">
        <v>73</v>
      </c>
      <c r="AY1077" s="250" t="s">
        <v>141</v>
      </c>
    </row>
    <row r="1078" s="13" customFormat="1">
      <c r="A1078" s="13"/>
      <c r="B1078" s="229"/>
      <c r="C1078" s="230"/>
      <c r="D1078" s="231" t="s">
        <v>152</v>
      </c>
      <c r="E1078" s="232" t="s">
        <v>1</v>
      </c>
      <c r="F1078" s="233" t="s">
        <v>1082</v>
      </c>
      <c r="G1078" s="230"/>
      <c r="H1078" s="232" t="s">
        <v>1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9" t="s">
        <v>152</v>
      </c>
      <c r="AU1078" s="239" t="s">
        <v>150</v>
      </c>
      <c r="AV1078" s="13" t="s">
        <v>81</v>
      </c>
      <c r="AW1078" s="13" t="s">
        <v>30</v>
      </c>
      <c r="AX1078" s="13" t="s">
        <v>73</v>
      </c>
      <c r="AY1078" s="239" t="s">
        <v>141</v>
      </c>
    </row>
    <row r="1079" s="14" customFormat="1">
      <c r="A1079" s="14"/>
      <c r="B1079" s="240"/>
      <c r="C1079" s="241"/>
      <c r="D1079" s="231" t="s">
        <v>152</v>
      </c>
      <c r="E1079" s="242" t="s">
        <v>1</v>
      </c>
      <c r="F1079" s="243" t="s">
        <v>142</v>
      </c>
      <c r="G1079" s="241"/>
      <c r="H1079" s="244">
        <v>3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152</v>
      </c>
      <c r="AU1079" s="250" t="s">
        <v>150</v>
      </c>
      <c r="AV1079" s="14" t="s">
        <v>150</v>
      </c>
      <c r="AW1079" s="14" t="s">
        <v>30</v>
      </c>
      <c r="AX1079" s="14" t="s">
        <v>73</v>
      </c>
      <c r="AY1079" s="250" t="s">
        <v>141</v>
      </c>
    </row>
    <row r="1080" s="13" customFormat="1">
      <c r="A1080" s="13"/>
      <c r="B1080" s="229"/>
      <c r="C1080" s="230"/>
      <c r="D1080" s="231" t="s">
        <v>152</v>
      </c>
      <c r="E1080" s="232" t="s">
        <v>1</v>
      </c>
      <c r="F1080" s="233" t="s">
        <v>204</v>
      </c>
      <c r="G1080" s="230"/>
      <c r="H1080" s="232" t="s">
        <v>1</v>
      </c>
      <c r="I1080" s="234"/>
      <c r="J1080" s="230"/>
      <c r="K1080" s="230"/>
      <c r="L1080" s="235"/>
      <c r="M1080" s="236"/>
      <c r="N1080" s="237"/>
      <c r="O1080" s="237"/>
      <c r="P1080" s="237"/>
      <c r="Q1080" s="237"/>
      <c r="R1080" s="237"/>
      <c r="S1080" s="237"/>
      <c r="T1080" s="238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9" t="s">
        <v>152</v>
      </c>
      <c r="AU1080" s="239" t="s">
        <v>150</v>
      </c>
      <c r="AV1080" s="13" t="s">
        <v>81</v>
      </c>
      <c r="AW1080" s="13" t="s">
        <v>30</v>
      </c>
      <c r="AX1080" s="13" t="s">
        <v>73</v>
      </c>
      <c r="AY1080" s="239" t="s">
        <v>141</v>
      </c>
    </row>
    <row r="1081" s="14" customFormat="1">
      <c r="A1081" s="14"/>
      <c r="B1081" s="240"/>
      <c r="C1081" s="241"/>
      <c r="D1081" s="231" t="s">
        <v>152</v>
      </c>
      <c r="E1081" s="242" t="s">
        <v>1</v>
      </c>
      <c r="F1081" s="243" t="s">
        <v>150</v>
      </c>
      <c r="G1081" s="241"/>
      <c r="H1081" s="244">
        <v>2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0" t="s">
        <v>152</v>
      </c>
      <c r="AU1081" s="250" t="s">
        <v>150</v>
      </c>
      <c r="AV1081" s="14" t="s">
        <v>150</v>
      </c>
      <c r="AW1081" s="14" t="s">
        <v>30</v>
      </c>
      <c r="AX1081" s="14" t="s">
        <v>73</v>
      </c>
      <c r="AY1081" s="250" t="s">
        <v>141</v>
      </c>
    </row>
    <row r="1082" s="13" customFormat="1">
      <c r="A1082" s="13"/>
      <c r="B1082" s="229"/>
      <c r="C1082" s="230"/>
      <c r="D1082" s="231" t="s">
        <v>152</v>
      </c>
      <c r="E1082" s="232" t="s">
        <v>1</v>
      </c>
      <c r="F1082" s="233" t="s">
        <v>234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152</v>
      </c>
      <c r="AU1082" s="239" t="s">
        <v>150</v>
      </c>
      <c r="AV1082" s="13" t="s">
        <v>81</v>
      </c>
      <c r="AW1082" s="13" t="s">
        <v>30</v>
      </c>
      <c r="AX1082" s="13" t="s">
        <v>73</v>
      </c>
      <c r="AY1082" s="239" t="s">
        <v>141</v>
      </c>
    </row>
    <row r="1083" s="14" customFormat="1">
      <c r="A1083" s="14"/>
      <c r="B1083" s="240"/>
      <c r="C1083" s="241"/>
      <c r="D1083" s="231" t="s">
        <v>152</v>
      </c>
      <c r="E1083" s="242" t="s">
        <v>1</v>
      </c>
      <c r="F1083" s="243" t="s">
        <v>73</v>
      </c>
      <c r="G1083" s="241"/>
      <c r="H1083" s="244">
        <v>0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152</v>
      </c>
      <c r="AU1083" s="250" t="s">
        <v>150</v>
      </c>
      <c r="AV1083" s="14" t="s">
        <v>150</v>
      </c>
      <c r="AW1083" s="14" t="s">
        <v>30</v>
      </c>
      <c r="AX1083" s="14" t="s">
        <v>73</v>
      </c>
      <c r="AY1083" s="250" t="s">
        <v>141</v>
      </c>
    </row>
    <row r="1084" s="15" customFormat="1">
      <c r="A1084" s="15"/>
      <c r="B1084" s="251"/>
      <c r="C1084" s="252"/>
      <c r="D1084" s="231" t="s">
        <v>152</v>
      </c>
      <c r="E1084" s="253" t="s">
        <v>1</v>
      </c>
      <c r="F1084" s="254" t="s">
        <v>170</v>
      </c>
      <c r="G1084" s="252"/>
      <c r="H1084" s="255">
        <v>10</v>
      </c>
      <c r="I1084" s="256"/>
      <c r="J1084" s="252"/>
      <c r="K1084" s="252"/>
      <c r="L1084" s="257"/>
      <c r="M1084" s="258"/>
      <c r="N1084" s="259"/>
      <c r="O1084" s="259"/>
      <c r="P1084" s="259"/>
      <c r="Q1084" s="259"/>
      <c r="R1084" s="259"/>
      <c r="S1084" s="259"/>
      <c r="T1084" s="260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261" t="s">
        <v>152</v>
      </c>
      <c r="AU1084" s="261" t="s">
        <v>150</v>
      </c>
      <c r="AV1084" s="15" t="s">
        <v>149</v>
      </c>
      <c r="AW1084" s="15" t="s">
        <v>30</v>
      </c>
      <c r="AX1084" s="15" t="s">
        <v>81</v>
      </c>
      <c r="AY1084" s="261" t="s">
        <v>141</v>
      </c>
    </row>
    <row r="1085" s="2" customFormat="1" ht="16.5" customHeight="1">
      <c r="A1085" s="38"/>
      <c r="B1085" s="39"/>
      <c r="C1085" s="215" t="s">
        <v>1318</v>
      </c>
      <c r="D1085" s="215" t="s">
        <v>145</v>
      </c>
      <c r="E1085" s="216" t="s">
        <v>1319</v>
      </c>
      <c r="F1085" s="217" t="s">
        <v>1320</v>
      </c>
      <c r="G1085" s="218" t="s">
        <v>158</v>
      </c>
      <c r="H1085" s="219">
        <v>8</v>
      </c>
      <c r="I1085" s="220"/>
      <c r="J1085" s="221">
        <f>ROUND(I1085*H1085,2)</f>
        <v>0</v>
      </c>
      <c r="K1085" s="222"/>
      <c r="L1085" s="44"/>
      <c r="M1085" s="223" t="s">
        <v>1</v>
      </c>
      <c r="N1085" s="224" t="s">
        <v>39</v>
      </c>
      <c r="O1085" s="91"/>
      <c r="P1085" s="225">
        <f>O1085*H1085</f>
        <v>0</v>
      </c>
      <c r="Q1085" s="225">
        <v>0</v>
      </c>
      <c r="R1085" s="225">
        <f>Q1085*H1085</f>
        <v>0</v>
      </c>
      <c r="S1085" s="225">
        <v>0</v>
      </c>
      <c r="T1085" s="226">
        <f>S1085*H1085</f>
        <v>0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27" t="s">
        <v>149</v>
      </c>
      <c r="AT1085" s="227" t="s">
        <v>145</v>
      </c>
      <c r="AU1085" s="227" t="s">
        <v>150</v>
      </c>
      <c r="AY1085" s="17" t="s">
        <v>141</v>
      </c>
      <c r="BE1085" s="228">
        <f>IF(N1085="základní",J1085,0)</f>
        <v>0</v>
      </c>
      <c r="BF1085" s="228">
        <f>IF(N1085="snížená",J1085,0)</f>
        <v>0</v>
      </c>
      <c r="BG1085" s="228">
        <f>IF(N1085="zákl. přenesená",J1085,0)</f>
        <v>0</v>
      </c>
      <c r="BH1085" s="228">
        <f>IF(N1085="sníž. přenesená",J1085,0)</f>
        <v>0</v>
      </c>
      <c r="BI1085" s="228">
        <f>IF(N1085="nulová",J1085,0)</f>
        <v>0</v>
      </c>
      <c r="BJ1085" s="17" t="s">
        <v>150</v>
      </c>
      <c r="BK1085" s="228">
        <f>ROUND(I1085*H1085,2)</f>
        <v>0</v>
      </c>
      <c r="BL1085" s="17" t="s">
        <v>149</v>
      </c>
      <c r="BM1085" s="227" t="s">
        <v>1321</v>
      </c>
    </row>
    <row r="1086" s="14" customFormat="1">
      <c r="A1086" s="14"/>
      <c r="B1086" s="240"/>
      <c r="C1086" s="241"/>
      <c r="D1086" s="231" t="s">
        <v>152</v>
      </c>
      <c r="E1086" s="242" t="s">
        <v>1</v>
      </c>
      <c r="F1086" s="243" t="s">
        <v>1322</v>
      </c>
      <c r="G1086" s="241"/>
      <c r="H1086" s="244">
        <v>8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152</v>
      </c>
      <c r="AU1086" s="250" t="s">
        <v>150</v>
      </c>
      <c r="AV1086" s="14" t="s">
        <v>150</v>
      </c>
      <c r="AW1086" s="14" t="s">
        <v>30</v>
      </c>
      <c r="AX1086" s="14" t="s">
        <v>81</v>
      </c>
      <c r="AY1086" s="250" t="s">
        <v>141</v>
      </c>
    </row>
    <row r="1087" s="2" customFormat="1" ht="16.5" customHeight="1">
      <c r="A1087" s="38"/>
      <c r="B1087" s="39"/>
      <c r="C1087" s="262" t="s">
        <v>1323</v>
      </c>
      <c r="D1087" s="262" t="s">
        <v>465</v>
      </c>
      <c r="E1087" s="263" t="s">
        <v>1324</v>
      </c>
      <c r="F1087" s="264" t="s">
        <v>1325</v>
      </c>
      <c r="G1087" s="265" t="s">
        <v>158</v>
      </c>
      <c r="H1087" s="266">
        <v>6</v>
      </c>
      <c r="I1087" s="267"/>
      <c r="J1087" s="268">
        <f>ROUND(I1087*H1087,2)</f>
        <v>0</v>
      </c>
      <c r="K1087" s="269"/>
      <c r="L1087" s="270"/>
      <c r="M1087" s="271" t="s">
        <v>1</v>
      </c>
      <c r="N1087" s="272" t="s">
        <v>39</v>
      </c>
      <c r="O1087" s="91"/>
      <c r="P1087" s="225">
        <f>O1087*H1087</f>
        <v>0</v>
      </c>
      <c r="Q1087" s="225">
        <v>0.00040000000000000002</v>
      </c>
      <c r="R1087" s="225">
        <f>Q1087*H1087</f>
        <v>0.0024000000000000002</v>
      </c>
      <c r="S1087" s="225">
        <v>0</v>
      </c>
      <c r="T1087" s="226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27" t="s">
        <v>590</v>
      </c>
      <c r="AT1087" s="227" t="s">
        <v>465</v>
      </c>
      <c r="AU1087" s="227" t="s">
        <v>150</v>
      </c>
      <c r="AY1087" s="17" t="s">
        <v>141</v>
      </c>
      <c r="BE1087" s="228">
        <f>IF(N1087="základní",J1087,0)</f>
        <v>0</v>
      </c>
      <c r="BF1087" s="228">
        <f>IF(N1087="snížená",J1087,0)</f>
        <v>0</v>
      </c>
      <c r="BG1087" s="228">
        <f>IF(N1087="zákl. přenesená",J1087,0)</f>
        <v>0</v>
      </c>
      <c r="BH1087" s="228">
        <f>IF(N1087="sníž. přenesená",J1087,0)</f>
        <v>0</v>
      </c>
      <c r="BI1087" s="228">
        <f>IF(N1087="nulová",J1087,0)</f>
        <v>0</v>
      </c>
      <c r="BJ1087" s="17" t="s">
        <v>150</v>
      </c>
      <c r="BK1087" s="228">
        <f>ROUND(I1087*H1087,2)</f>
        <v>0</v>
      </c>
      <c r="BL1087" s="17" t="s">
        <v>149</v>
      </c>
      <c r="BM1087" s="227" t="s">
        <v>1326</v>
      </c>
    </row>
    <row r="1088" s="14" customFormat="1">
      <c r="A1088" s="14"/>
      <c r="B1088" s="240"/>
      <c r="C1088" s="241"/>
      <c r="D1088" s="231" t="s">
        <v>152</v>
      </c>
      <c r="E1088" s="242" t="s">
        <v>1</v>
      </c>
      <c r="F1088" s="243" t="s">
        <v>188</v>
      </c>
      <c r="G1088" s="241"/>
      <c r="H1088" s="244">
        <v>6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0" t="s">
        <v>152</v>
      </c>
      <c r="AU1088" s="250" t="s">
        <v>150</v>
      </c>
      <c r="AV1088" s="14" t="s">
        <v>150</v>
      </c>
      <c r="AW1088" s="14" t="s">
        <v>30</v>
      </c>
      <c r="AX1088" s="14" t="s">
        <v>81</v>
      </c>
      <c r="AY1088" s="250" t="s">
        <v>141</v>
      </c>
    </row>
    <row r="1089" s="2" customFormat="1" ht="16.5" customHeight="1">
      <c r="A1089" s="38"/>
      <c r="B1089" s="39"/>
      <c r="C1089" s="262" t="s">
        <v>1327</v>
      </c>
      <c r="D1089" s="262" t="s">
        <v>465</v>
      </c>
      <c r="E1089" s="263" t="s">
        <v>1328</v>
      </c>
      <c r="F1089" s="264" t="s">
        <v>1329</v>
      </c>
      <c r="G1089" s="265" t="s">
        <v>158</v>
      </c>
      <c r="H1089" s="266">
        <v>2</v>
      </c>
      <c r="I1089" s="267"/>
      <c r="J1089" s="268">
        <f>ROUND(I1089*H1089,2)</f>
        <v>0</v>
      </c>
      <c r="K1089" s="269"/>
      <c r="L1089" s="270"/>
      <c r="M1089" s="271" t="s">
        <v>1</v>
      </c>
      <c r="N1089" s="272" t="s">
        <v>39</v>
      </c>
      <c r="O1089" s="91"/>
      <c r="P1089" s="225">
        <f>O1089*H1089</f>
        <v>0</v>
      </c>
      <c r="Q1089" s="225">
        <v>0.00040000000000000002</v>
      </c>
      <c r="R1089" s="225">
        <f>Q1089*H1089</f>
        <v>0.00080000000000000004</v>
      </c>
      <c r="S1089" s="225">
        <v>0</v>
      </c>
      <c r="T1089" s="226">
        <f>S1089*H1089</f>
        <v>0</v>
      </c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R1089" s="227" t="s">
        <v>468</v>
      </c>
      <c r="AT1089" s="227" t="s">
        <v>465</v>
      </c>
      <c r="AU1089" s="227" t="s">
        <v>150</v>
      </c>
      <c r="AY1089" s="17" t="s">
        <v>141</v>
      </c>
      <c r="BE1089" s="228">
        <f>IF(N1089="základní",J1089,0)</f>
        <v>0</v>
      </c>
      <c r="BF1089" s="228">
        <f>IF(N1089="snížená",J1089,0)</f>
        <v>0</v>
      </c>
      <c r="BG1089" s="228">
        <f>IF(N1089="zákl. přenesená",J1089,0)</f>
        <v>0</v>
      </c>
      <c r="BH1089" s="228">
        <f>IF(N1089="sníž. přenesená",J1089,0)</f>
        <v>0</v>
      </c>
      <c r="BI1089" s="228">
        <f>IF(N1089="nulová",J1089,0)</f>
        <v>0</v>
      </c>
      <c r="BJ1089" s="17" t="s">
        <v>150</v>
      </c>
      <c r="BK1089" s="228">
        <f>ROUND(I1089*H1089,2)</f>
        <v>0</v>
      </c>
      <c r="BL1089" s="17" t="s">
        <v>457</v>
      </c>
      <c r="BM1089" s="227" t="s">
        <v>1330</v>
      </c>
    </row>
    <row r="1090" s="13" customFormat="1">
      <c r="A1090" s="13"/>
      <c r="B1090" s="229"/>
      <c r="C1090" s="230"/>
      <c r="D1090" s="231" t="s">
        <v>152</v>
      </c>
      <c r="E1090" s="232" t="s">
        <v>1</v>
      </c>
      <c r="F1090" s="233" t="s">
        <v>1331</v>
      </c>
      <c r="G1090" s="230"/>
      <c r="H1090" s="232" t="s">
        <v>1</v>
      </c>
      <c r="I1090" s="234"/>
      <c r="J1090" s="230"/>
      <c r="K1090" s="230"/>
      <c r="L1090" s="235"/>
      <c r="M1090" s="236"/>
      <c r="N1090" s="237"/>
      <c r="O1090" s="237"/>
      <c r="P1090" s="237"/>
      <c r="Q1090" s="237"/>
      <c r="R1090" s="237"/>
      <c r="S1090" s="237"/>
      <c r="T1090" s="238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9" t="s">
        <v>152</v>
      </c>
      <c r="AU1090" s="239" t="s">
        <v>150</v>
      </c>
      <c r="AV1090" s="13" t="s">
        <v>81</v>
      </c>
      <c r="AW1090" s="13" t="s">
        <v>30</v>
      </c>
      <c r="AX1090" s="13" t="s">
        <v>73</v>
      </c>
      <c r="AY1090" s="239" t="s">
        <v>141</v>
      </c>
    </row>
    <row r="1091" s="14" customFormat="1">
      <c r="A1091" s="14"/>
      <c r="B1091" s="240"/>
      <c r="C1091" s="241"/>
      <c r="D1091" s="231" t="s">
        <v>152</v>
      </c>
      <c r="E1091" s="242" t="s">
        <v>1</v>
      </c>
      <c r="F1091" s="243" t="s">
        <v>150</v>
      </c>
      <c r="G1091" s="241"/>
      <c r="H1091" s="244">
        <v>2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152</v>
      </c>
      <c r="AU1091" s="250" t="s">
        <v>150</v>
      </c>
      <c r="AV1091" s="14" t="s">
        <v>150</v>
      </c>
      <c r="AW1091" s="14" t="s">
        <v>30</v>
      </c>
      <c r="AX1091" s="14" t="s">
        <v>81</v>
      </c>
      <c r="AY1091" s="250" t="s">
        <v>141</v>
      </c>
    </row>
    <row r="1092" s="2" customFormat="1" ht="16.5" customHeight="1">
      <c r="A1092" s="38"/>
      <c r="B1092" s="39"/>
      <c r="C1092" s="215" t="s">
        <v>1332</v>
      </c>
      <c r="D1092" s="215" t="s">
        <v>145</v>
      </c>
      <c r="E1092" s="216" t="s">
        <v>1333</v>
      </c>
      <c r="F1092" s="217" t="s">
        <v>1334</v>
      </c>
      <c r="G1092" s="218" t="s">
        <v>158</v>
      </c>
      <c r="H1092" s="219">
        <v>1</v>
      </c>
      <c r="I1092" s="220"/>
      <c r="J1092" s="221">
        <f>ROUND(I1092*H1092,2)</f>
        <v>0</v>
      </c>
      <c r="K1092" s="222"/>
      <c r="L1092" s="44"/>
      <c r="M1092" s="223" t="s">
        <v>1</v>
      </c>
      <c r="N1092" s="224" t="s">
        <v>39</v>
      </c>
      <c r="O1092" s="91"/>
      <c r="P1092" s="225">
        <f>O1092*H1092</f>
        <v>0</v>
      </c>
      <c r="Q1092" s="225">
        <v>0</v>
      </c>
      <c r="R1092" s="225">
        <f>Q1092*H1092</f>
        <v>0</v>
      </c>
      <c r="S1092" s="225">
        <v>0</v>
      </c>
      <c r="T1092" s="226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7" t="s">
        <v>457</v>
      </c>
      <c r="AT1092" s="227" t="s">
        <v>145</v>
      </c>
      <c r="AU1092" s="227" t="s">
        <v>150</v>
      </c>
      <c r="AY1092" s="17" t="s">
        <v>141</v>
      </c>
      <c r="BE1092" s="228">
        <f>IF(N1092="základní",J1092,0)</f>
        <v>0</v>
      </c>
      <c r="BF1092" s="228">
        <f>IF(N1092="snížená",J1092,0)</f>
        <v>0</v>
      </c>
      <c r="BG1092" s="228">
        <f>IF(N1092="zákl. přenesená",J1092,0)</f>
        <v>0</v>
      </c>
      <c r="BH1092" s="228">
        <f>IF(N1092="sníž. přenesená",J1092,0)</f>
        <v>0</v>
      </c>
      <c r="BI1092" s="228">
        <f>IF(N1092="nulová",J1092,0)</f>
        <v>0</v>
      </c>
      <c r="BJ1092" s="17" t="s">
        <v>150</v>
      </c>
      <c r="BK1092" s="228">
        <f>ROUND(I1092*H1092,2)</f>
        <v>0</v>
      </c>
      <c r="BL1092" s="17" t="s">
        <v>457</v>
      </c>
      <c r="BM1092" s="227" t="s">
        <v>1335</v>
      </c>
    </row>
    <row r="1093" s="13" customFormat="1">
      <c r="A1093" s="13"/>
      <c r="B1093" s="229"/>
      <c r="C1093" s="230"/>
      <c r="D1093" s="231" t="s">
        <v>152</v>
      </c>
      <c r="E1093" s="232" t="s">
        <v>1</v>
      </c>
      <c r="F1093" s="233" t="s">
        <v>1336</v>
      </c>
      <c r="G1093" s="230"/>
      <c r="H1093" s="232" t="s">
        <v>1</v>
      </c>
      <c r="I1093" s="234"/>
      <c r="J1093" s="230"/>
      <c r="K1093" s="230"/>
      <c r="L1093" s="235"/>
      <c r="M1093" s="236"/>
      <c r="N1093" s="237"/>
      <c r="O1093" s="237"/>
      <c r="P1093" s="237"/>
      <c r="Q1093" s="237"/>
      <c r="R1093" s="237"/>
      <c r="S1093" s="237"/>
      <c r="T1093" s="238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9" t="s">
        <v>152</v>
      </c>
      <c r="AU1093" s="239" t="s">
        <v>150</v>
      </c>
      <c r="AV1093" s="13" t="s">
        <v>81</v>
      </c>
      <c r="AW1093" s="13" t="s">
        <v>30</v>
      </c>
      <c r="AX1093" s="13" t="s">
        <v>73</v>
      </c>
      <c r="AY1093" s="239" t="s">
        <v>141</v>
      </c>
    </row>
    <row r="1094" s="14" customFormat="1">
      <c r="A1094" s="14"/>
      <c r="B1094" s="240"/>
      <c r="C1094" s="241"/>
      <c r="D1094" s="231" t="s">
        <v>152</v>
      </c>
      <c r="E1094" s="242" t="s">
        <v>1</v>
      </c>
      <c r="F1094" s="243" t="s">
        <v>81</v>
      </c>
      <c r="G1094" s="241"/>
      <c r="H1094" s="244">
        <v>1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0" t="s">
        <v>152</v>
      </c>
      <c r="AU1094" s="250" t="s">
        <v>150</v>
      </c>
      <c r="AV1094" s="14" t="s">
        <v>150</v>
      </c>
      <c r="AW1094" s="14" t="s">
        <v>30</v>
      </c>
      <c r="AX1094" s="14" t="s">
        <v>81</v>
      </c>
      <c r="AY1094" s="250" t="s">
        <v>141</v>
      </c>
    </row>
    <row r="1095" s="2" customFormat="1" ht="16.5" customHeight="1">
      <c r="A1095" s="38"/>
      <c r="B1095" s="39"/>
      <c r="C1095" s="262" t="s">
        <v>1337</v>
      </c>
      <c r="D1095" s="262" t="s">
        <v>465</v>
      </c>
      <c r="E1095" s="263" t="s">
        <v>1338</v>
      </c>
      <c r="F1095" s="264" t="s">
        <v>1339</v>
      </c>
      <c r="G1095" s="265" t="s">
        <v>158</v>
      </c>
      <c r="H1095" s="266">
        <v>1</v>
      </c>
      <c r="I1095" s="267"/>
      <c r="J1095" s="268">
        <f>ROUND(I1095*H1095,2)</f>
        <v>0</v>
      </c>
      <c r="K1095" s="269"/>
      <c r="L1095" s="270"/>
      <c r="M1095" s="271" t="s">
        <v>1</v>
      </c>
      <c r="N1095" s="272" t="s">
        <v>39</v>
      </c>
      <c r="O1095" s="91"/>
      <c r="P1095" s="225">
        <f>O1095*H1095</f>
        <v>0</v>
      </c>
      <c r="Q1095" s="225">
        <v>0.00040000000000000002</v>
      </c>
      <c r="R1095" s="225">
        <f>Q1095*H1095</f>
        <v>0.00040000000000000002</v>
      </c>
      <c r="S1095" s="225">
        <v>0</v>
      </c>
      <c r="T1095" s="226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7" t="s">
        <v>590</v>
      </c>
      <c r="AT1095" s="227" t="s">
        <v>465</v>
      </c>
      <c r="AU1095" s="227" t="s">
        <v>150</v>
      </c>
      <c r="AY1095" s="17" t="s">
        <v>141</v>
      </c>
      <c r="BE1095" s="228">
        <f>IF(N1095="základní",J1095,0)</f>
        <v>0</v>
      </c>
      <c r="BF1095" s="228">
        <f>IF(N1095="snížená",J1095,0)</f>
        <v>0</v>
      </c>
      <c r="BG1095" s="228">
        <f>IF(N1095="zákl. přenesená",J1095,0)</f>
        <v>0</v>
      </c>
      <c r="BH1095" s="228">
        <f>IF(N1095="sníž. přenesená",J1095,0)</f>
        <v>0</v>
      </c>
      <c r="BI1095" s="228">
        <f>IF(N1095="nulová",J1095,0)</f>
        <v>0</v>
      </c>
      <c r="BJ1095" s="17" t="s">
        <v>150</v>
      </c>
      <c r="BK1095" s="228">
        <f>ROUND(I1095*H1095,2)</f>
        <v>0</v>
      </c>
      <c r="BL1095" s="17" t="s">
        <v>149</v>
      </c>
      <c r="BM1095" s="227" t="s">
        <v>1340</v>
      </c>
    </row>
    <row r="1096" s="2" customFormat="1" ht="24.15" customHeight="1">
      <c r="A1096" s="38"/>
      <c r="B1096" s="39"/>
      <c r="C1096" s="215" t="s">
        <v>1341</v>
      </c>
      <c r="D1096" s="215" t="s">
        <v>145</v>
      </c>
      <c r="E1096" s="216" t="s">
        <v>1342</v>
      </c>
      <c r="F1096" s="217" t="s">
        <v>1343</v>
      </c>
      <c r="G1096" s="218" t="s">
        <v>158</v>
      </c>
      <c r="H1096" s="219">
        <v>2</v>
      </c>
      <c r="I1096" s="220"/>
      <c r="J1096" s="221">
        <f>ROUND(I1096*H1096,2)</f>
        <v>0</v>
      </c>
      <c r="K1096" s="222"/>
      <c r="L1096" s="44"/>
      <c r="M1096" s="223" t="s">
        <v>1</v>
      </c>
      <c r="N1096" s="224" t="s">
        <v>39</v>
      </c>
      <c r="O1096" s="91"/>
      <c r="P1096" s="225">
        <f>O1096*H1096</f>
        <v>0</v>
      </c>
      <c r="Q1096" s="225">
        <v>0</v>
      </c>
      <c r="R1096" s="225">
        <f>Q1096*H1096</f>
        <v>0</v>
      </c>
      <c r="S1096" s="225">
        <v>0</v>
      </c>
      <c r="T1096" s="226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227" t="s">
        <v>457</v>
      </c>
      <c r="AT1096" s="227" t="s">
        <v>145</v>
      </c>
      <c r="AU1096" s="227" t="s">
        <v>150</v>
      </c>
      <c r="AY1096" s="17" t="s">
        <v>141</v>
      </c>
      <c r="BE1096" s="228">
        <f>IF(N1096="základní",J1096,0)</f>
        <v>0</v>
      </c>
      <c r="BF1096" s="228">
        <f>IF(N1096="snížená",J1096,0)</f>
        <v>0</v>
      </c>
      <c r="BG1096" s="228">
        <f>IF(N1096="zákl. přenesená",J1096,0)</f>
        <v>0</v>
      </c>
      <c r="BH1096" s="228">
        <f>IF(N1096="sníž. přenesená",J1096,0)</f>
        <v>0</v>
      </c>
      <c r="BI1096" s="228">
        <f>IF(N1096="nulová",J1096,0)</f>
        <v>0</v>
      </c>
      <c r="BJ1096" s="17" t="s">
        <v>150</v>
      </c>
      <c r="BK1096" s="228">
        <f>ROUND(I1096*H1096,2)</f>
        <v>0</v>
      </c>
      <c r="BL1096" s="17" t="s">
        <v>457</v>
      </c>
      <c r="BM1096" s="227" t="s">
        <v>1344</v>
      </c>
    </row>
    <row r="1097" s="14" customFormat="1">
      <c r="A1097" s="14"/>
      <c r="B1097" s="240"/>
      <c r="C1097" s="241"/>
      <c r="D1097" s="231" t="s">
        <v>152</v>
      </c>
      <c r="E1097" s="242" t="s">
        <v>1</v>
      </c>
      <c r="F1097" s="243" t="s">
        <v>150</v>
      </c>
      <c r="G1097" s="241"/>
      <c r="H1097" s="244">
        <v>2</v>
      </c>
      <c r="I1097" s="245"/>
      <c r="J1097" s="241"/>
      <c r="K1097" s="241"/>
      <c r="L1097" s="246"/>
      <c r="M1097" s="247"/>
      <c r="N1097" s="248"/>
      <c r="O1097" s="248"/>
      <c r="P1097" s="248"/>
      <c r="Q1097" s="248"/>
      <c r="R1097" s="248"/>
      <c r="S1097" s="248"/>
      <c r="T1097" s="249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0" t="s">
        <v>152</v>
      </c>
      <c r="AU1097" s="250" t="s">
        <v>150</v>
      </c>
      <c r="AV1097" s="14" t="s">
        <v>150</v>
      </c>
      <c r="AW1097" s="14" t="s">
        <v>30</v>
      </c>
      <c r="AX1097" s="14" t="s">
        <v>81</v>
      </c>
      <c r="AY1097" s="250" t="s">
        <v>141</v>
      </c>
    </row>
    <row r="1098" s="2" customFormat="1" ht="24.15" customHeight="1">
      <c r="A1098" s="38"/>
      <c r="B1098" s="39"/>
      <c r="C1098" s="262" t="s">
        <v>1345</v>
      </c>
      <c r="D1098" s="262" t="s">
        <v>465</v>
      </c>
      <c r="E1098" s="263" t="s">
        <v>1346</v>
      </c>
      <c r="F1098" s="264" t="s">
        <v>1347</v>
      </c>
      <c r="G1098" s="265" t="s">
        <v>158</v>
      </c>
      <c r="H1098" s="266">
        <v>2</v>
      </c>
      <c r="I1098" s="267"/>
      <c r="J1098" s="268">
        <f>ROUND(I1098*H1098,2)</f>
        <v>0</v>
      </c>
      <c r="K1098" s="269"/>
      <c r="L1098" s="270"/>
      <c r="M1098" s="271" t="s">
        <v>1</v>
      </c>
      <c r="N1098" s="272" t="s">
        <v>39</v>
      </c>
      <c r="O1098" s="91"/>
      <c r="P1098" s="225">
        <f>O1098*H1098</f>
        <v>0</v>
      </c>
      <c r="Q1098" s="225">
        <v>0.00046999999999999999</v>
      </c>
      <c r="R1098" s="225">
        <f>Q1098*H1098</f>
        <v>0.00093999999999999997</v>
      </c>
      <c r="S1098" s="225">
        <v>0</v>
      </c>
      <c r="T1098" s="226">
        <f>S1098*H1098</f>
        <v>0</v>
      </c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R1098" s="227" t="s">
        <v>468</v>
      </c>
      <c r="AT1098" s="227" t="s">
        <v>465</v>
      </c>
      <c r="AU1098" s="227" t="s">
        <v>150</v>
      </c>
      <c r="AY1098" s="17" t="s">
        <v>141</v>
      </c>
      <c r="BE1098" s="228">
        <f>IF(N1098="základní",J1098,0)</f>
        <v>0</v>
      </c>
      <c r="BF1098" s="228">
        <f>IF(N1098="snížená",J1098,0)</f>
        <v>0</v>
      </c>
      <c r="BG1098" s="228">
        <f>IF(N1098="zákl. přenesená",J1098,0)</f>
        <v>0</v>
      </c>
      <c r="BH1098" s="228">
        <f>IF(N1098="sníž. přenesená",J1098,0)</f>
        <v>0</v>
      </c>
      <c r="BI1098" s="228">
        <f>IF(N1098="nulová",J1098,0)</f>
        <v>0</v>
      </c>
      <c r="BJ1098" s="17" t="s">
        <v>150</v>
      </c>
      <c r="BK1098" s="228">
        <f>ROUND(I1098*H1098,2)</f>
        <v>0</v>
      </c>
      <c r="BL1098" s="17" t="s">
        <v>457</v>
      </c>
      <c r="BM1098" s="227" t="s">
        <v>1348</v>
      </c>
    </row>
    <row r="1099" s="14" customFormat="1">
      <c r="A1099" s="14"/>
      <c r="B1099" s="240"/>
      <c r="C1099" s="241"/>
      <c r="D1099" s="231" t="s">
        <v>152</v>
      </c>
      <c r="E1099" s="242" t="s">
        <v>1</v>
      </c>
      <c r="F1099" s="243" t="s">
        <v>150</v>
      </c>
      <c r="G1099" s="241"/>
      <c r="H1099" s="244">
        <v>2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152</v>
      </c>
      <c r="AU1099" s="250" t="s">
        <v>150</v>
      </c>
      <c r="AV1099" s="14" t="s">
        <v>150</v>
      </c>
      <c r="AW1099" s="14" t="s">
        <v>30</v>
      </c>
      <c r="AX1099" s="14" t="s">
        <v>81</v>
      </c>
      <c r="AY1099" s="250" t="s">
        <v>141</v>
      </c>
    </row>
    <row r="1100" s="2" customFormat="1" ht="21.75" customHeight="1">
      <c r="A1100" s="38"/>
      <c r="B1100" s="39"/>
      <c r="C1100" s="215" t="s">
        <v>1349</v>
      </c>
      <c r="D1100" s="215" t="s">
        <v>145</v>
      </c>
      <c r="E1100" s="216" t="s">
        <v>1350</v>
      </c>
      <c r="F1100" s="217" t="s">
        <v>1351</v>
      </c>
      <c r="G1100" s="218" t="s">
        <v>158</v>
      </c>
      <c r="H1100" s="219">
        <v>5</v>
      </c>
      <c r="I1100" s="220"/>
      <c r="J1100" s="221">
        <f>ROUND(I1100*H1100,2)</f>
        <v>0</v>
      </c>
      <c r="K1100" s="222"/>
      <c r="L1100" s="44"/>
      <c r="M1100" s="223" t="s">
        <v>1</v>
      </c>
      <c r="N1100" s="224" t="s">
        <v>39</v>
      </c>
      <c r="O1100" s="91"/>
      <c r="P1100" s="225">
        <f>O1100*H1100</f>
        <v>0</v>
      </c>
      <c r="Q1100" s="225">
        <v>0</v>
      </c>
      <c r="R1100" s="225">
        <f>Q1100*H1100</f>
        <v>0</v>
      </c>
      <c r="S1100" s="225">
        <v>0.00040000000000000002</v>
      </c>
      <c r="T1100" s="226">
        <f>S1100*H1100</f>
        <v>0.002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457</v>
      </c>
      <c r="AT1100" s="227" t="s">
        <v>145</v>
      </c>
      <c r="AU1100" s="227" t="s">
        <v>150</v>
      </c>
      <c r="AY1100" s="17" t="s">
        <v>141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150</v>
      </c>
      <c r="BK1100" s="228">
        <f>ROUND(I1100*H1100,2)</f>
        <v>0</v>
      </c>
      <c r="BL1100" s="17" t="s">
        <v>457</v>
      </c>
      <c r="BM1100" s="227" t="s">
        <v>1352</v>
      </c>
    </row>
    <row r="1101" s="14" customFormat="1">
      <c r="A1101" s="14"/>
      <c r="B1101" s="240"/>
      <c r="C1101" s="241"/>
      <c r="D1101" s="231" t="s">
        <v>152</v>
      </c>
      <c r="E1101" s="242" t="s">
        <v>1</v>
      </c>
      <c r="F1101" s="243" t="s">
        <v>373</v>
      </c>
      <c r="G1101" s="241"/>
      <c r="H1101" s="244">
        <v>5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0" t="s">
        <v>152</v>
      </c>
      <c r="AU1101" s="250" t="s">
        <v>150</v>
      </c>
      <c r="AV1101" s="14" t="s">
        <v>150</v>
      </c>
      <c r="AW1101" s="14" t="s">
        <v>30</v>
      </c>
      <c r="AX1101" s="14" t="s">
        <v>81</v>
      </c>
      <c r="AY1101" s="250" t="s">
        <v>141</v>
      </c>
    </row>
    <row r="1102" s="2" customFormat="1" ht="16.5" customHeight="1">
      <c r="A1102" s="38"/>
      <c r="B1102" s="39"/>
      <c r="C1102" s="215" t="s">
        <v>1353</v>
      </c>
      <c r="D1102" s="215" t="s">
        <v>145</v>
      </c>
      <c r="E1102" s="216" t="s">
        <v>1354</v>
      </c>
      <c r="F1102" s="217" t="s">
        <v>1355</v>
      </c>
      <c r="G1102" s="218" t="s">
        <v>158</v>
      </c>
      <c r="H1102" s="219">
        <v>1</v>
      </c>
      <c r="I1102" s="220"/>
      <c r="J1102" s="221">
        <f>ROUND(I1102*H1102,2)</f>
        <v>0</v>
      </c>
      <c r="K1102" s="222"/>
      <c r="L1102" s="44"/>
      <c r="M1102" s="223" t="s">
        <v>1</v>
      </c>
      <c r="N1102" s="224" t="s">
        <v>39</v>
      </c>
      <c r="O1102" s="91"/>
      <c r="P1102" s="225">
        <f>O1102*H1102</f>
        <v>0</v>
      </c>
      <c r="Q1102" s="225">
        <v>0</v>
      </c>
      <c r="R1102" s="225">
        <f>Q1102*H1102</f>
        <v>0</v>
      </c>
      <c r="S1102" s="225">
        <v>0.0010300000000000001</v>
      </c>
      <c r="T1102" s="226">
        <f>S1102*H1102</f>
        <v>0.0010300000000000001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27" t="s">
        <v>457</v>
      </c>
      <c r="AT1102" s="227" t="s">
        <v>145</v>
      </c>
      <c r="AU1102" s="227" t="s">
        <v>150</v>
      </c>
      <c r="AY1102" s="17" t="s">
        <v>141</v>
      </c>
      <c r="BE1102" s="228">
        <f>IF(N1102="základní",J1102,0)</f>
        <v>0</v>
      </c>
      <c r="BF1102" s="228">
        <f>IF(N1102="snížená",J1102,0)</f>
        <v>0</v>
      </c>
      <c r="BG1102" s="228">
        <f>IF(N1102="zákl. přenesená",J1102,0)</f>
        <v>0</v>
      </c>
      <c r="BH1102" s="228">
        <f>IF(N1102="sníž. přenesená",J1102,0)</f>
        <v>0</v>
      </c>
      <c r="BI1102" s="228">
        <f>IF(N1102="nulová",J1102,0)</f>
        <v>0</v>
      </c>
      <c r="BJ1102" s="17" t="s">
        <v>150</v>
      </c>
      <c r="BK1102" s="228">
        <f>ROUND(I1102*H1102,2)</f>
        <v>0</v>
      </c>
      <c r="BL1102" s="17" t="s">
        <v>457</v>
      </c>
      <c r="BM1102" s="227" t="s">
        <v>1356</v>
      </c>
    </row>
    <row r="1103" s="14" customFormat="1">
      <c r="A1103" s="14"/>
      <c r="B1103" s="240"/>
      <c r="C1103" s="241"/>
      <c r="D1103" s="231" t="s">
        <v>152</v>
      </c>
      <c r="E1103" s="242" t="s">
        <v>1</v>
      </c>
      <c r="F1103" s="243" t="s">
        <v>81</v>
      </c>
      <c r="G1103" s="241"/>
      <c r="H1103" s="244">
        <v>1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0" t="s">
        <v>152</v>
      </c>
      <c r="AU1103" s="250" t="s">
        <v>150</v>
      </c>
      <c r="AV1103" s="14" t="s">
        <v>150</v>
      </c>
      <c r="AW1103" s="14" t="s">
        <v>30</v>
      </c>
      <c r="AX1103" s="14" t="s">
        <v>81</v>
      </c>
      <c r="AY1103" s="250" t="s">
        <v>141</v>
      </c>
    </row>
    <row r="1104" s="2" customFormat="1" ht="21.75" customHeight="1">
      <c r="A1104" s="38"/>
      <c r="B1104" s="39"/>
      <c r="C1104" s="215" t="s">
        <v>1357</v>
      </c>
      <c r="D1104" s="215" t="s">
        <v>145</v>
      </c>
      <c r="E1104" s="216" t="s">
        <v>1358</v>
      </c>
      <c r="F1104" s="217" t="s">
        <v>1359</v>
      </c>
      <c r="G1104" s="218" t="s">
        <v>158</v>
      </c>
      <c r="H1104" s="219">
        <v>1</v>
      </c>
      <c r="I1104" s="220"/>
      <c r="J1104" s="221">
        <f>ROUND(I1104*H1104,2)</f>
        <v>0</v>
      </c>
      <c r="K1104" s="222"/>
      <c r="L1104" s="44"/>
      <c r="M1104" s="223" t="s">
        <v>1</v>
      </c>
      <c r="N1104" s="224" t="s">
        <v>39</v>
      </c>
      <c r="O1104" s="91"/>
      <c r="P1104" s="225">
        <f>O1104*H1104</f>
        <v>0</v>
      </c>
      <c r="Q1104" s="225">
        <v>0</v>
      </c>
      <c r="R1104" s="225">
        <f>Q1104*H1104</f>
        <v>0</v>
      </c>
      <c r="S1104" s="225">
        <v>0</v>
      </c>
      <c r="T1104" s="226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27" t="s">
        <v>457</v>
      </c>
      <c r="AT1104" s="227" t="s">
        <v>145</v>
      </c>
      <c r="AU1104" s="227" t="s">
        <v>150</v>
      </c>
      <c r="AY1104" s="17" t="s">
        <v>141</v>
      </c>
      <c r="BE1104" s="228">
        <f>IF(N1104="základní",J1104,0)</f>
        <v>0</v>
      </c>
      <c r="BF1104" s="228">
        <f>IF(N1104="snížená",J1104,0)</f>
        <v>0</v>
      </c>
      <c r="BG1104" s="228">
        <f>IF(N1104="zákl. přenesená",J1104,0)</f>
        <v>0</v>
      </c>
      <c r="BH1104" s="228">
        <f>IF(N1104="sníž. přenesená",J1104,0)</f>
        <v>0</v>
      </c>
      <c r="BI1104" s="228">
        <f>IF(N1104="nulová",J1104,0)</f>
        <v>0</v>
      </c>
      <c r="BJ1104" s="17" t="s">
        <v>150</v>
      </c>
      <c r="BK1104" s="228">
        <f>ROUND(I1104*H1104,2)</f>
        <v>0</v>
      </c>
      <c r="BL1104" s="17" t="s">
        <v>457</v>
      </c>
      <c r="BM1104" s="227" t="s">
        <v>1360</v>
      </c>
    </row>
    <row r="1105" s="14" customFormat="1">
      <c r="A1105" s="14"/>
      <c r="B1105" s="240"/>
      <c r="C1105" s="241"/>
      <c r="D1105" s="231" t="s">
        <v>152</v>
      </c>
      <c r="E1105" s="242" t="s">
        <v>1</v>
      </c>
      <c r="F1105" s="243" t="s">
        <v>81</v>
      </c>
      <c r="G1105" s="241"/>
      <c r="H1105" s="244">
        <v>1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152</v>
      </c>
      <c r="AU1105" s="250" t="s">
        <v>150</v>
      </c>
      <c r="AV1105" s="14" t="s">
        <v>150</v>
      </c>
      <c r="AW1105" s="14" t="s">
        <v>30</v>
      </c>
      <c r="AX1105" s="14" t="s">
        <v>81</v>
      </c>
      <c r="AY1105" s="250" t="s">
        <v>141</v>
      </c>
    </row>
    <row r="1106" s="2" customFormat="1" ht="16.5" customHeight="1">
      <c r="A1106" s="38"/>
      <c r="B1106" s="39"/>
      <c r="C1106" s="215" t="s">
        <v>1361</v>
      </c>
      <c r="D1106" s="215" t="s">
        <v>145</v>
      </c>
      <c r="E1106" s="216" t="s">
        <v>1362</v>
      </c>
      <c r="F1106" s="217" t="s">
        <v>1363</v>
      </c>
      <c r="G1106" s="218" t="s">
        <v>158</v>
      </c>
      <c r="H1106" s="219">
        <v>1</v>
      </c>
      <c r="I1106" s="220"/>
      <c r="J1106" s="221">
        <f>ROUND(I1106*H1106,2)</f>
        <v>0</v>
      </c>
      <c r="K1106" s="222"/>
      <c r="L1106" s="44"/>
      <c r="M1106" s="223" t="s">
        <v>1</v>
      </c>
      <c r="N1106" s="224" t="s">
        <v>39</v>
      </c>
      <c r="O1106" s="91"/>
      <c r="P1106" s="225">
        <f>O1106*H1106</f>
        <v>0</v>
      </c>
      <c r="Q1106" s="225">
        <v>0</v>
      </c>
      <c r="R1106" s="225">
        <f>Q1106*H1106</f>
        <v>0</v>
      </c>
      <c r="S1106" s="225">
        <v>0.0015</v>
      </c>
      <c r="T1106" s="226">
        <f>S1106*H1106</f>
        <v>0.0015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27" t="s">
        <v>457</v>
      </c>
      <c r="AT1106" s="227" t="s">
        <v>145</v>
      </c>
      <c r="AU1106" s="227" t="s">
        <v>150</v>
      </c>
      <c r="AY1106" s="17" t="s">
        <v>141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17" t="s">
        <v>150</v>
      </c>
      <c r="BK1106" s="228">
        <f>ROUND(I1106*H1106,2)</f>
        <v>0</v>
      </c>
      <c r="BL1106" s="17" t="s">
        <v>457</v>
      </c>
      <c r="BM1106" s="227" t="s">
        <v>1364</v>
      </c>
    </row>
    <row r="1107" s="14" customFormat="1">
      <c r="A1107" s="14"/>
      <c r="B1107" s="240"/>
      <c r="C1107" s="241"/>
      <c r="D1107" s="231" t="s">
        <v>152</v>
      </c>
      <c r="E1107" s="242" t="s">
        <v>1</v>
      </c>
      <c r="F1107" s="243" t="s">
        <v>81</v>
      </c>
      <c r="G1107" s="241"/>
      <c r="H1107" s="244">
        <v>1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152</v>
      </c>
      <c r="AU1107" s="250" t="s">
        <v>150</v>
      </c>
      <c r="AV1107" s="14" t="s">
        <v>150</v>
      </c>
      <c r="AW1107" s="14" t="s">
        <v>30</v>
      </c>
      <c r="AX1107" s="14" t="s">
        <v>81</v>
      </c>
      <c r="AY1107" s="250" t="s">
        <v>141</v>
      </c>
    </row>
    <row r="1108" s="2" customFormat="1" ht="16.5" customHeight="1">
      <c r="A1108" s="38"/>
      <c r="B1108" s="39"/>
      <c r="C1108" s="215" t="s">
        <v>1365</v>
      </c>
      <c r="D1108" s="215" t="s">
        <v>145</v>
      </c>
      <c r="E1108" s="216" t="s">
        <v>1366</v>
      </c>
      <c r="F1108" s="217" t="s">
        <v>1367</v>
      </c>
      <c r="G1108" s="218" t="s">
        <v>158</v>
      </c>
      <c r="H1108" s="219">
        <v>1</v>
      </c>
      <c r="I1108" s="220"/>
      <c r="J1108" s="221">
        <f>ROUND(I1108*H1108,2)</f>
        <v>0</v>
      </c>
      <c r="K1108" s="222"/>
      <c r="L1108" s="44"/>
      <c r="M1108" s="223" t="s">
        <v>1</v>
      </c>
      <c r="N1108" s="224" t="s">
        <v>39</v>
      </c>
      <c r="O1108" s="91"/>
      <c r="P1108" s="225">
        <f>O1108*H1108</f>
        <v>0</v>
      </c>
      <c r="Q1108" s="225">
        <v>0</v>
      </c>
      <c r="R1108" s="225">
        <f>Q1108*H1108</f>
        <v>0</v>
      </c>
      <c r="S1108" s="225">
        <v>0.00020000000000000001</v>
      </c>
      <c r="T1108" s="226">
        <f>S1108*H1108</f>
        <v>0.00020000000000000001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27" t="s">
        <v>457</v>
      </c>
      <c r="AT1108" s="227" t="s">
        <v>145</v>
      </c>
      <c r="AU1108" s="227" t="s">
        <v>150</v>
      </c>
      <c r="AY1108" s="17" t="s">
        <v>141</v>
      </c>
      <c r="BE1108" s="228">
        <f>IF(N1108="základní",J1108,0)</f>
        <v>0</v>
      </c>
      <c r="BF1108" s="228">
        <f>IF(N1108="snížená",J1108,0)</f>
        <v>0</v>
      </c>
      <c r="BG1108" s="228">
        <f>IF(N1108="zákl. přenesená",J1108,0)</f>
        <v>0</v>
      </c>
      <c r="BH1108" s="228">
        <f>IF(N1108="sníž. přenesená",J1108,0)</f>
        <v>0</v>
      </c>
      <c r="BI1108" s="228">
        <f>IF(N1108="nulová",J1108,0)</f>
        <v>0</v>
      </c>
      <c r="BJ1108" s="17" t="s">
        <v>150</v>
      </c>
      <c r="BK1108" s="228">
        <f>ROUND(I1108*H1108,2)</f>
        <v>0</v>
      </c>
      <c r="BL1108" s="17" t="s">
        <v>457</v>
      </c>
      <c r="BM1108" s="227" t="s">
        <v>1368</v>
      </c>
    </row>
    <row r="1109" s="13" customFormat="1">
      <c r="A1109" s="13"/>
      <c r="B1109" s="229"/>
      <c r="C1109" s="230"/>
      <c r="D1109" s="231" t="s">
        <v>152</v>
      </c>
      <c r="E1109" s="232" t="s">
        <v>1</v>
      </c>
      <c r="F1109" s="233" t="s">
        <v>1369</v>
      </c>
      <c r="G1109" s="230"/>
      <c r="H1109" s="232" t="s">
        <v>1</v>
      </c>
      <c r="I1109" s="234"/>
      <c r="J1109" s="230"/>
      <c r="K1109" s="230"/>
      <c r="L1109" s="235"/>
      <c r="M1109" s="236"/>
      <c r="N1109" s="237"/>
      <c r="O1109" s="237"/>
      <c r="P1109" s="237"/>
      <c r="Q1109" s="237"/>
      <c r="R1109" s="237"/>
      <c r="S1109" s="237"/>
      <c r="T1109" s="238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9" t="s">
        <v>152</v>
      </c>
      <c r="AU1109" s="239" t="s">
        <v>150</v>
      </c>
      <c r="AV1109" s="13" t="s">
        <v>81</v>
      </c>
      <c r="AW1109" s="13" t="s">
        <v>30</v>
      </c>
      <c r="AX1109" s="13" t="s">
        <v>73</v>
      </c>
      <c r="AY1109" s="239" t="s">
        <v>141</v>
      </c>
    </row>
    <row r="1110" s="14" customFormat="1">
      <c r="A1110" s="14"/>
      <c r="B1110" s="240"/>
      <c r="C1110" s="241"/>
      <c r="D1110" s="231" t="s">
        <v>152</v>
      </c>
      <c r="E1110" s="242" t="s">
        <v>1</v>
      </c>
      <c r="F1110" s="243" t="s">
        <v>81</v>
      </c>
      <c r="G1110" s="241"/>
      <c r="H1110" s="244">
        <v>1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0" t="s">
        <v>152</v>
      </c>
      <c r="AU1110" s="250" t="s">
        <v>150</v>
      </c>
      <c r="AV1110" s="14" t="s">
        <v>150</v>
      </c>
      <c r="AW1110" s="14" t="s">
        <v>30</v>
      </c>
      <c r="AX1110" s="14" t="s">
        <v>81</v>
      </c>
      <c r="AY1110" s="250" t="s">
        <v>141</v>
      </c>
    </row>
    <row r="1111" s="2" customFormat="1" ht="24.15" customHeight="1">
      <c r="A1111" s="38"/>
      <c r="B1111" s="39"/>
      <c r="C1111" s="215" t="s">
        <v>1370</v>
      </c>
      <c r="D1111" s="215" t="s">
        <v>145</v>
      </c>
      <c r="E1111" s="216" t="s">
        <v>1371</v>
      </c>
      <c r="F1111" s="217" t="s">
        <v>1372</v>
      </c>
      <c r="G1111" s="218" t="s">
        <v>158</v>
      </c>
      <c r="H1111" s="219">
        <v>3</v>
      </c>
      <c r="I1111" s="220"/>
      <c r="J1111" s="221">
        <f>ROUND(I1111*H1111,2)</f>
        <v>0</v>
      </c>
      <c r="K1111" s="222"/>
      <c r="L1111" s="44"/>
      <c r="M1111" s="223" t="s">
        <v>1</v>
      </c>
      <c r="N1111" s="224" t="s">
        <v>39</v>
      </c>
      <c r="O1111" s="91"/>
      <c r="P1111" s="225">
        <f>O1111*H1111</f>
        <v>0</v>
      </c>
      <c r="Q1111" s="225">
        <v>0</v>
      </c>
      <c r="R1111" s="225">
        <f>Q1111*H1111</f>
        <v>0</v>
      </c>
      <c r="S1111" s="225">
        <v>0</v>
      </c>
      <c r="T1111" s="226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27" t="s">
        <v>457</v>
      </c>
      <c r="AT1111" s="227" t="s">
        <v>145</v>
      </c>
      <c r="AU1111" s="227" t="s">
        <v>150</v>
      </c>
      <c r="AY1111" s="17" t="s">
        <v>141</v>
      </c>
      <c r="BE1111" s="228">
        <f>IF(N1111="základní",J1111,0)</f>
        <v>0</v>
      </c>
      <c r="BF1111" s="228">
        <f>IF(N1111="snížená",J1111,0)</f>
        <v>0</v>
      </c>
      <c r="BG1111" s="228">
        <f>IF(N1111="zákl. přenesená",J1111,0)</f>
        <v>0</v>
      </c>
      <c r="BH1111" s="228">
        <f>IF(N1111="sníž. přenesená",J1111,0)</f>
        <v>0</v>
      </c>
      <c r="BI1111" s="228">
        <f>IF(N1111="nulová",J1111,0)</f>
        <v>0</v>
      </c>
      <c r="BJ1111" s="17" t="s">
        <v>150</v>
      </c>
      <c r="BK1111" s="228">
        <f>ROUND(I1111*H1111,2)</f>
        <v>0</v>
      </c>
      <c r="BL1111" s="17" t="s">
        <v>457</v>
      </c>
      <c r="BM1111" s="227" t="s">
        <v>1373</v>
      </c>
    </row>
    <row r="1112" s="13" customFormat="1">
      <c r="A1112" s="13"/>
      <c r="B1112" s="229"/>
      <c r="C1112" s="230"/>
      <c r="D1112" s="231" t="s">
        <v>152</v>
      </c>
      <c r="E1112" s="232" t="s">
        <v>1</v>
      </c>
      <c r="F1112" s="233" t="s">
        <v>1374</v>
      </c>
      <c r="G1112" s="230"/>
      <c r="H1112" s="232" t="s">
        <v>1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9" t="s">
        <v>152</v>
      </c>
      <c r="AU1112" s="239" t="s">
        <v>150</v>
      </c>
      <c r="AV1112" s="13" t="s">
        <v>81</v>
      </c>
      <c r="AW1112" s="13" t="s">
        <v>30</v>
      </c>
      <c r="AX1112" s="13" t="s">
        <v>73</v>
      </c>
      <c r="AY1112" s="239" t="s">
        <v>141</v>
      </c>
    </row>
    <row r="1113" s="14" customFormat="1">
      <c r="A1113" s="14"/>
      <c r="B1113" s="240"/>
      <c r="C1113" s="241"/>
      <c r="D1113" s="231" t="s">
        <v>152</v>
      </c>
      <c r="E1113" s="242" t="s">
        <v>1</v>
      </c>
      <c r="F1113" s="243" t="s">
        <v>1375</v>
      </c>
      <c r="G1113" s="241"/>
      <c r="H1113" s="244">
        <v>3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152</v>
      </c>
      <c r="AU1113" s="250" t="s">
        <v>150</v>
      </c>
      <c r="AV1113" s="14" t="s">
        <v>150</v>
      </c>
      <c r="AW1113" s="14" t="s">
        <v>30</v>
      </c>
      <c r="AX1113" s="14" t="s">
        <v>73</v>
      </c>
      <c r="AY1113" s="250" t="s">
        <v>141</v>
      </c>
    </row>
    <row r="1114" s="15" customFormat="1">
      <c r="A1114" s="15"/>
      <c r="B1114" s="251"/>
      <c r="C1114" s="252"/>
      <c r="D1114" s="231" t="s">
        <v>152</v>
      </c>
      <c r="E1114" s="253" t="s">
        <v>1</v>
      </c>
      <c r="F1114" s="254" t="s">
        <v>170</v>
      </c>
      <c r="G1114" s="252"/>
      <c r="H1114" s="255">
        <v>3</v>
      </c>
      <c r="I1114" s="256"/>
      <c r="J1114" s="252"/>
      <c r="K1114" s="252"/>
      <c r="L1114" s="257"/>
      <c r="M1114" s="258"/>
      <c r="N1114" s="259"/>
      <c r="O1114" s="259"/>
      <c r="P1114" s="259"/>
      <c r="Q1114" s="259"/>
      <c r="R1114" s="259"/>
      <c r="S1114" s="259"/>
      <c r="T1114" s="260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61" t="s">
        <v>152</v>
      </c>
      <c r="AU1114" s="261" t="s">
        <v>150</v>
      </c>
      <c r="AV1114" s="15" t="s">
        <v>149</v>
      </c>
      <c r="AW1114" s="15" t="s">
        <v>30</v>
      </c>
      <c r="AX1114" s="15" t="s">
        <v>81</v>
      </c>
      <c r="AY1114" s="261" t="s">
        <v>141</v>
      </c>
    </row>
    <row r="1115" s="2" customFormat="1" ht="16.5" customHeight="1">
      <c r="A1115" s="38"/>
      <c r="B1115" s="39"/>
      <c r="C1115" s="262" t="s">
        <v>1376</v>
      </c>
      <c r="D1115" s="262" t="s">
        <v>465</v>
      </c>
      <c r="E1115" s="263" t="s">
        <v>1377</v>
      </c>
      <c r="F1115" s="264" t="s">
        <v>1378</v>
      </c>
      <c r="G1115" s="265" t="s">
        <v>158</v>
      </c>
      <c r="H1115" s="266">
        <v>1</v>
      </c>
      <c r="I1115" s="267"/>
      <c r="J1115" s="268">
        <f>ROUND(I1115*H1115,2)</f>
        <v>0</v>
      </c>
      <c r="K1115" s="269"/>
      <c r="L1115" s="270"/>
      <c r="M1115" s="271" t="s">
        <v>1</v>
      </c>
      <c r="N1115" s="272" t="s">
        <v>39</v>
      </c>
      <c r="O1115" s="91"/>
      <c r="P1115" s="225">
        <f>O1115*H1115</f>
        <v>0</v>
      </c>
      <c r="Q1115" s="225">
        <v>0.00036999999999999999</v>
      </c>
      <c r="R1115" s="225">
        <f>Q1115*H1115</f>
        <v>0.00036999999999999999</v>
      </c>
      <c r="S1115" s="225">
        <v>0</v>
      </c>
      <c r="T1115" s="226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27" t="s">
        <v>468</v>
      </c>
      <c r="AT1115" s="227" t="s">
        <v>465</v>
      </c>
      <c r="AU1115" s="227" t="s">
        <v>150</v>
      </c>
      <c r="AY1115" s="17" t="s">
        <v>141</v>
      </c>
      <c r="BE1115" s="228">
        <f>IF(N1115="základní",J1115,0)</f>
        <v>0</v>
      </c>
      <c r="BF1115" s="228">
        <f>IF(N1115="snížená",J1115,0)</f>
        <v>0</v>
      </c>
      <c r="BG1115" s="228">
        <f>IF(N1115="zákl. přenesená",J1115,0)</f>
        <v>0</v>
      </c>
      <c r="BH1115" s="228">
        <f>IF(N1115="sníž. přenesená",J1115,0)</f>
        <v>0</v>
      </c>
      <c r="BI1115" s="228">
        <f>IF(N1115="nulová",J1115,0)</f>
        <v>0</v>
      </c>
      <c r="BJ1115" s="17" t="s">
        <v>150</v>
      </c>
      <c r="BK1115" s="228">
        <f>ROUND(I1115*H1115,2)</f>
        <v>0</v>
      </c>
      <c r="BL1115" s="17" t="s">
        <v>457</v>
      </c>
      <c r="BM1115" s="227" t="s">
        <v>1379</v>
      </c>
    </row>
    <row r="1116" s="13" customFormat="1">
      <c r="A1116" s="13"/>
      <c r="B1116" s="229"/>
      <c r="C1116" s="230"/>
      <c r="D1116" s="231" t="s">
        <v>152</v>
      </c>
      <c r="E1116" s="232" t="s">
        <v>1</v>
      </c>
      <c r="F1116" s="233" t="s">
        <v>1380</v>
      </c>
      <c r="G1116" s="230"/>
      <c r="H1116" s="232" t="s">
        <v>1</v>
      </c>
      <c r="I1116" s="234"/>
      <c r="J1116" s="230"/>
      <c r="K1116" s="230"/>
      <c r="L1116" s="235"/>
      <c r="M1116" s="236"/>
      <c r="N1116" s="237"/>
      <c r="O1116" s="237"/>
      <c r="P1116" s="237"/>
      <c r="Q1116" s="237"/>
      <c r="R1116" s="237"/>
      <c r="S1116" s="237"/>
      <c r="T1116" s="23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9" t="s">
        <v>152</v>
      </c>
      <c r="AU1116" s="239" t="s">
        <v>150</v>
      </c>
      <c r="AV1116" s="13" t="s">
        <v>81</v>
      </c>
      <c r="AW1116" s="13" t="s">
        <v>30</v>
      </c>
      <c r="AX1116" s="13" t="s">
        <v>73</v>
      </c>
      <c r="AY1116" s="239" t="s">
        <v>141</v>
      </c>
    </row>
    <row r="1117" s="14" customFormat="1">
      <c r="A1117" s="14"/>
      <c r="B1117" s="240"/>
      <c r="C1117" s="241"/>
      <c r="D1117" s="231" t="s">
        <v>152</v>
      </c>
      <c r="E1117" s="242" t="s">
        <v>1</v>
      </c>
      <c r="F1117" s="243" t="s">
        <v>81</v>
      </c>
      <c r="G1117" s="241"/>
      <c r="H1117" s="244">
        <v>1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152</v>
      </c>
      <c r="AU1117" s="250" t="s">
        <v>150</v>
      </c>
      <c r="AV1117" s="14" t="s">
        <v>150</v>
      </c>
      <c r="AW1117" s="14" t="s">
        <v>30</v>
      </c>
      <c r="AX1117" s="14" t="s">
        <v>81</v>
      </c>
      <c r="AY1117" s="250" t="s">
        <v>141</v>
      </c>
    </row>
    <row r="1118" s="2" customFormat="1" ht="16.5" customHeight="1">
      <c r="A1118" s="38"/>
      <c r="B1118" s="39"/>
      <c r="C1118" s="215" t="s">
        <v>1381</v>
      </c>
      <c r="D1118" s="215" t="s">
        <v>145</v>
      </c>
      <c r="E1118" s="216" t="s">
        <v>1382</v>
      </c>
      <c r="F1118" s="217" t="s">
        <v>1383</v>
      </c>
      <c r="G1118" s="218" t="s">
        <v>158</v>
      </c>
      <c r="H1118" s="219">
        <v>7</v>
      </c>
      <c r="I1118" s="220"/>
      <c r="J1118" s="221">
        <f>ROUND(I1118*H1118,2)</f>
        <v>0</v>
      </c>
      <c r="K1118" s="222"/>
      <c r="L1118" s="44"/>
      <c r="M1118" s="223" t="s">
        <v>1</v>
      </c>
      <c r="N1118" s="224" t="s">
        <v>39</v>
      </c>
      <c r="O1118" s="91"/>
      <c r="P1118" s="225">
        <f>O1118*H1118</f>
        <v>0</v>
      </c>
      <c r="Q1118" s="225">
        <v>0</v>
      </c>
      <c r="R1118" s="225">
        <f>Q1118*H1118</f>
        <v>0</v>
      </c>
      <c r="S1118" s="225">
        <v>0</v>
      </c>
      <c r="T1118" s="226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7" t="s">
        <v>457</v>
      </c>
      <c r="AT1118" s="227" t="s">
        <v>145</v>
      </c>
      <c r="AU1118" s="227" t="s">
        <v>150</v>
      </c>
      <c r="AY1118" s="17" t="s">
        <v>141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17" t="s">
        <v>150</v>
      </c>
      <c r="BK1118" s="228">
        <f>ROUND(I1118*H1118,2)</f>
        <v>0</v>
      </c>
      <c r="BL1118" s="17" t="s">
        <v>457</v>
      </c>
      <c r="BM1118" s="227" t="s">
        <v>1384</v>
      </c>
    </row>
    <row r="1119" s="14" customFormat="1">
      <c r="A1119" s="14"/>
      <c r="B1119" s="240"/>
      <c r="C1119" s="241"/>
      <c r="D1119" s="231" t="s">
        <v>152</v>
      </c>
      <c r="E1119" s="242" t="s">
        <v>1</v>
      </c>
      <c r="F1119" s="243" t="s">
        <v>703</v>
      </c>
      <c r="G1119" s="241"/>
      <c r="H1119" s="244">
        <v>7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152</v>
      </c>
      <c r="AU1119" s="250" t="s">
        <v>150</v>
      </c>
      <c r="AV1119" s="14" t="s">
        <v>150</v>
      </c>
      <c r="AW1119" s="14" t="s">
        <v>30</v>
      </c>
      <c r="AX1119" s="14" t="s">
        <v>81</v>
      </c>
      <c r="AY1119" s="250" t="s">
        <v>141</v>
      </c>
    </row>
    <row r="1120" s="2" customFormat="1" ht="24.15" customHeight="1">
      <c r="A1120" s="38"/>
      <c r="B1120" s="39"/>
      <c r="C1120" s="262" t="s">
        <v>1385</v>
      </c>
      <c r="D1120" s="262" t="s">
        <v>465</v>
      </c>
      <c r="E1120" s="263" t="s">
        <v>1386</v>
      </c>
      <c r="F1120" s="264" t="s">
        <v>1387</v>
      </c>
      <c r="G1120" s="265" t="s">
        <v>158</v>
      </c>
      <c r="H1120" s="266">
        <v>7</v>
      </c>
      <c r="I1120" s="267"/>
      <c r="J1120" s="268">
        <f>ROUND(I1120*H1120,2)</f>
        <v>0</v>
      </c>
      <c r="K1120" s="269"/>
      <c r="L1120" s="270"/>
      <c r="M1120" s="271" t="s">
        <v>1</v>
      </c>
      <c r="N1120" s="272" t="s">
        <v>39</v>
      </c>
      <c r="O1120" s="91"/>
      <c r="P1120" s="225">
        <f>O1120*H1120</f>
        <v>0</v>
      </c>
      <c r="Q1120" s="225">
        <v>2.0000000000000002E-05</v>
      </c>
      <c r="R1120" s="225">
        <f>Q1120*H1120</f>
        <v>0.00014000000000000002</v>
      </c>
      <c r="S1120" s="225">
        <v>0</v>
      </c>
      <c r="T1120" s="226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27" t="s">
        <v>590</v>
      </c>
      <c r="AT1120" s="227" t="s">
        <v>465</v>
      </c>
      <c r="AU1120" s="227" t="s">
        <v>150</v>
      </c>
      <c r="AY1120" s="17" t="s">
        <v>141</v>
      </c>
      <c r="BE1120" s="228">
        <f>IF(N1120="základní",J1120,0)</f>
        <v>0</v>
      </c>
      <c r="BF1120" s="228">
        <f>IF(N1120="snížená",J1120,0)</f>
        <v>0</v>
      </c>
      <c r="BG1120" s="228">
        <f>IF(N1120="zákl. přenesená",J1120,0)</f>
        <v>0</v>
      </c>
      <c r="BH1120" s="228">
        <f>IF(N1120="sníž. přenesená",J1120,0)</f>
        <v>0</v>
      </c>
      <c r="BI1120" s="228">
        <f>IF(N1120="nulová",J1120,0)</f>
        <v>0</v>
      </c>
      <c r="BJ1120" s="17" t="s">
        <v>150</v>
      </c>
      <c r="BK1120" s="228">
        <f>ROUND(I1120*H1120,2)</f>
        <v>0</v>
      </c>
      <c r="BL1120" s="17" t="s">
        <v>149</v>
      </c>
      <c r="BM1120" s="227" t="s">
        <v>1388</v>
      </c>
    </row>
    <row r="1121" s="14" customFormat="1">
      <c r="A1121" s="14"/>
      <c r="B1121" s="240"/>
      <c r="C1121" s="241"/>
      <c r="D1121" s="231" t="s">
        <v>152</v>
      </c>
      <c r="E1121" s="242" t="s">
        <v>1</v>
      </c>
      <c r="F1121" s="243" t="s">
        <v>703</v>
      </c>
      <c r="G1121" s="241"/>
      <c r="H1121" s="244">
        <v>7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152</v>
      </c>
      <c r="AU1121" s="250" t="s">
        <v>150</v>
      </c>
      <c r="AV1121" s="14" t="s">
        <v>150</v>
      </c>
      <c r="AW1121" s="14" t="s">
        <v>30</v>
      </c>
      <c r="AX1121" s="14" t="s">
        <v>81</v>
      </c>
      <c r="AY1121" s="250" t="s">
        <v>141</v>
      </c>
    </row>
    <row r="1122" s="2" customFormat="1" ht="16.5" customHeight="1">
      <c r="A1122" s="38"/>
      <c r="B1122" s="39"/>
      <c r="C1122" s="262" t="s">
        <v>1389</v>
      </c>
      <c r="D1122" s="262" t="s">
        <v>465</v>
      </c>
      <c r="E1122" s="263" t="s">
        <v>1390</v>
      </c>
      <c r="F1122" s="264" t="s">
        <v>1391</v>
      </c>
      <c r="G1122" s="265" t="s">
        <v>158</v>
      </c>
      <c r="H1122" s="266">
        <v>7</v>
      </c>
      <c r="I1122" s="267"/>
      <c r="J1122" s="268">
        <f>ROUND(I1122*H1122,2)</f>
        <v>0</v>
      </c>
      <c r="K1122" s="269"/>
      <c r="L1122" s="270"/>
      <c r="M1122" s="271" t="s">
        <v>1</v>
      </c>
      <c r="N1122" s="272" t="s">
        <v>39</v>
      </c>
      <c r="O1122" s="91"/>
      <c r="P1122" s="225">
        <f>O1122*H1122</f>
        <v>0</v>
      </c>
      <c r="Q1122" s="225">
        <v>5.0000000000000002E-05</v>
      </c>
      <c r="R1122" s="225">
        <f>Q1122*H1122</f>
        <v>0.00035</v>
      </c>
      <c r="S1122" s="225">
        <v>0</v>
      </c>
      <c r="T1122" s="226">
        <f>S1122*H1122</f>
        <v>0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27" t="s">
        <v>468</v>
      </c>
      <c r="AT1122" s="227" t="s">
        <v>465</v>
      </c>
      <c r="AU1122" s="227" t="s">
        <v>150</v>
      </c>
      <c r="AY1122" s="17" t="s">
        <v>141</v>
      </c>
      <c r="BE1122" s="228">
        <f>IF(N1122="základní",J1122,0)</f>
        <v>0</v>
      </c>
      <c r="BF1122" s="228">
        <f>IF(N1122="snížená",J1122,0)</f>
        <v>0</v>
      </c>
      <c r="BG1122" s="228">
        <f>IF(N1122="zákl. přenesená",J1122,0)</f>
        <v>0</v>
      </c>
      <c r="BH1122" s="228">
        <f>IF(N1122="sníž. přenesená",J1122,0)</f>
        <v>0</v>
      </c>
      <c r="BI1122" s="228">
        <f>IF(N1122="nulová",J1122,0)</f>
        <v>0</v>
      </c>
      <c r="BJ1122" s="17" t="s">
        <v>150</v>
      </c>
      <c r="BK1122" s="228">
        <f>ROUND(I1122*H1122,2)</f>
        <v>0</v>
      </c>
      <c r="BL1122" s="17" t="s">
        <v>457</v>
      </c>
      <c r="BM1122" s="227" t="s">
        <v>1392</v>
      </c>
    </row>
    <row r="1123" s="14" customFormat="1">
      <c r="A1123" s="14"/>
      <c r="B1123" s="240"/>
      <c r="C1123" s="241"/>
      <c r="D1123" s="231" t="s">
        <v>152</v>
      </c>
      <c r="E1123" s="242" t="s">
        <v>1</v>
      </c>
      <c r="F1123" s="243" t="s">
        <v>703</v>
      </c>
      <c r="G1123" s="241"/>
      <c r="H1123" s="244">
        <v>7</v>
      </c>
      <c r="I1123" s="245"/>
      <c r="J1123" s="241"/>
      <c r="K1123" s="241"/>
      <c r="L1123" s="246"/>
      <c r="M1123" s="247"/>
      <c r="N1123" s="248"/>
      <c r="O1123" s="248"/>
      <c r="P1123" s="248"/>
      <c r="Q1123" s="248"/>
      <c r="R1123" s="248"/>
      <c r="S1123" s="248"/>
      <c r="T1123" s="249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0" t="s">
        <v>152</v>
      </c>
      <c r="AU1123" s="250" t="s">
        <v>150</v>
      </c>
      <c r="AV1123" s="14" t="s">
        <v>150</v>
      </c>
      <c r="AW1123" s="14" t="s">
        <v>30</v>
      </c>
      <c r="AX1123" s="14" t="s">
        <v>81</v>
      </c>
      <c r="AY1123" s="250" t="s">
        <v>141</v>
      </c>
    </row>
    <row r="1124" s="2" customFormat="1" ht="37.8" customHeight="1">
      <c r="A1124" s="38"/>
      <c r="B1124" s="39"/>
      <c r="C1124" s="215" t="s">
        <v>1393</v>
      </c>
      <c r="D1124" s="215" t="s">
        <v>145</v>
      </c>
      <c r="E1124" s="216" t="s">
        <v>1394</v>
      </c>
      <c r="F1124" s="217" t="s">
        <v>1395</v>
      </c>
      <c r="G1124" s="218" t="s">
        <v>158</v>
      </c>
      <c r="H1124" s="219">
        <v>2</v>
      </c>
      <c r="I1124" s="220"/>
      <c r="J1124" s="221">
        <f>ROUND(I1124*H1124,2)</f>
        <v>0</v>
      </c>
      <c r="K1124" s="222"/>
      <c r="L1124" s="44"/>
      <c r="M1124" s="223" t="s">
        <v>1</v>
      </c>
      <c r="N1124" s="224" t="s">
        <v>39</v>
      </c>
      <c r="O1124" s="91"/>
      <c r="P1124" s="225">
        <f>O1124*H1124</f>
        <v>0</v>
      </c>
      <c r="Q1124" s="225">
        <v>0</v>
      </c>
      <c r="R1124" s="225">
        <f>Q1124*H1124</f>
        <v>0</v>
      </c>
      <c r="S1124" s="225">
        <v>0.00080000000000000004</v>
      </c>
      <c r="T1124" s="226">
        <f>S1124*H1124</f>
        <v>0.0016000000000000001</v>
      </c>
      <c r="U1124" s="38"/>
      <c r="V1124" s="38"/>
      <c r="W1124" s="38"/>
      <c r="X1124" s="38"/>
      <c r="Y1124" s="38"/>
      <c r="Z1124" s="38"/>
      <c r="AA1124" s="38"/>
      <c r="AB1124" s="38"/>
      <c r="AC1124" s="38"/>
      <c r="AD1124" s="38"/>
      <c r="AE1124" s="38"/>
      <c r="AR1124" s="227" t="s">
        <v>457</v>
      </c>
      <c r="AT1124" s="227" t="s">
        <v>145</v>
      </c>
      <c r="AU1124" s="227" t="s">
        <v>150</v>
      </c>
      <c r="AY1124" s="17" t="s">
        <v>141</v>
      </c>
      <c r="BE1124" s="228">
        <f>IF(N1124="základní",J1124,0)</f>
        <v>0</v>
      </c>
      <c r="BF1124" s="228">
        <f>IF(N1124="snížená",J1124,0)</f>
        <v>0</v>
      </c>
      <c r="BG1124" s="228">
        <f>IF(N1124="zákl. přenesená",J1124,0)</f>
        <v>0</v>
      </c>
      <c r="BH1124" s="228">
        <f>IF(N1124="sníž. přenesená",J1124,0)</f>
        <v>0</v>
      </c>
      <c r="BI1124" s="228">
        <f>IF(N1124="nulová",J1124,0)</f>
        <v>0</v>
      </c>
      <c r="BJ1124" s="17" t="s">
        <v>150</v>
      </c>
      <c r="BK1124" s="228">
        <f>ROUND(I1124*H1124,2)</f>
        <v>0</v>
      </c>
      <c r="BL1124" s="17" t="s">
        <v>457</v>
      </c>
      <c r="BM1124" s="227" t="s">
        <v>1396</v>
      </c>
    </row>
    <row r="1125" s="13" customFormat="1">
      <c r="A1125" s="13"/>
      <c r="B1125" s="229"/>
      <c r="C1125" s="230"/>
      <c r="D1125" s="231" t="s">
        <v>152</v>
      </c>
      <c r="E1125" s="232" t="s">
        <v>1</v>
      </c>
      <c r="F1125" s="233" t="s">
        <v>194</v>
      </c>
      <c r="G1125" s="230"/>
      <c r="H1125" s="232" t="s">
        <v>1</v>
      </c>
      <c r="I1125" s="234"/>
      <c r="J1125" s="230"/>
      <c r="K1125" s="230"/>
      <c r="L1125" s="235"/>
      <c r="M1125" s="236"/>
      <c r="N1125" s="237"/>
      <c r="O1125" s="237"/>
      <c r="P1125" s="237"/>
      <c r="Q1125" s="237"/>
      <c r="R1125" s="237"/>
      <c r="S1125" s="237"/>
      <c r="T1125" s="23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9" t="s">
        <v>152</v>
      </c>
      <c r="AU1125" s="239" t="s">
        <v>150</v>
      </c>
      <c r="AV1125" s="13" t="s">
        <v>81</v>
      </c>
      <c r="AW1125" s="13" t="s">
        <v>30</v>
      </c>
      <c r="AX1125" s="13" t="s">
        <v>73</v>
      </c>
      <c r="AY1125" s="239" t="s">
        <v>141</v>
      </c>
    </row>
    <row r="1126" s="14" customFormat="1">
      <c r="A1126" s="14"/>
      <c r="B1126" s="240"/>
      <c r="C1126" s="241"/>
      <c r="D1126" s="231" t="s">
        <v>152</v>
      </c>
      <c r="E1126" s="242" t="s">
        <v>1</v>
      </c>
      <c r="F1126" s="243" t="s">
        <v>81</v>
      </c>
      <c r="G1126" s="241"/>
      <c r="H1126" s="244">
        <v>1</v>
      </c>
      <c r="I1126" s="245"/>
      <c r="J1126" s="241"/>
      <c r="K1126" s="241"/>
      <c r="L1126" s="246"/>
      <c r="M1126" s="247"/>
      <c r="N1126" s="248"/>
      <c r="O1126" s="248"/>
      <c r="P1126" s="248"/>
      <c r="Q1126" s="248"/>
      <c r="R1126" s="248"/>
      <c r="S1126" s="248"/>
      <c r="T1126" s="24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0" t="s">
        <v>152</v>
      </c>
      <c r="AU1126" s="250" t="s">
        <v>150</v>
      </c>
      <c r="AV1126" s="14" t="s">
        <v>150</v>
      </c>
      <c r="AW1126" s="14" t="s">
        <v>30</v>
      </c>
      <c r="AX1126" s="14" t="s">
        <v>73</v>
      </c>
      <c r="AY1126" s="250" t="s">
        <v>141</v>
      </c>
    </row>
    <row r="1127" s="13" customFormat="1">
      <c r="A1127" s="13"/>
      <c r="B1127" s="229"/>
      <c r="C1127" s="230"/>
      <c r="D1127" s="231" t="s">
        <v>152</v>
      </c>
      <c r="E1127" s="232" t="s">
        <v>1</v>
      </c>
      <c r="F1127" s="233" t="s">
        <v>234</v>
      </c>
      <c r="G1127" s="230"/>
      <c r="H1127" s="232" t="s">
        <v>1</v>
      </c>
      <c r="I1127" s="234"/>
      <c r="J1127" s="230"/>
      <c r="K1127" s="230"/>
      <c r="L1127" s="235"/>
      <c r="M1127" s="236"/>
      <c r="N1127" s="237"/>
      <c r="O1127" s="237"/>
      <c r="P1127" s="237"/>
      <c r="Q1127" s="237"/>
      <c r="R1127" s="237"/>
      <c r="S1127" s="237"/>
      <c r="T1127" s="238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9" t="s">
        <v>152</v>
      </c>
      <c r="AU1127" s="239" t="s">
        <v>150</v>
      </c>
      <c r="AV1127" s="13" t="s">
        <v>81</v>
      </c>
      <c r="AW1127" s="13" t="s">
        <v>30</v>
      </c>
      <c r="AX1127" s="13" t="s">
        <v>73</v>
      </c>
      <c r="AY1127" s="239" t="s">
        <v>141</v>
      </c>
    </row>
    <row r="1128" s="14" customFormat="1">
      <c r="A1128" s="14"/>
      <c r="B1128" s="240"/>
      <c r="C1128" s="241"/>
      <c r="D1128" s="231" t="s">
        <v>152</v>
      </c>
      <c r="E1128" s="242" t="s">
        <v>1</v>
      </c>
      <c r="F1128" s="243" t="s">
        <v>81</v>
      </c>
      <c r="G1128" s="241"/>
      <c r="H1128" s="244">
        <v>1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0" t="s">
        <v>152</v>
      </c>
      <c r="AU1128" s="250" t="s">
        <v>150</v>
      </c>
      <c r="AV1128" s="14" t="s">
        <v>150</v>
      </c>
      <c r="AW1128" s="14" t="s">
        <v>30</v>
      </c>
      <c r="AX1128" s="14" t="s">
        <v>73</v>
      </c>
      <c r="AY1128" s="250" t="s">
        <v>141</v>
      </c>
    </row>
    <row r="1129" s="15" customFormat="1">
      <c r="A1129" s="15"/>
      <c r="B1129" s="251"/>
      <c r="C1129" s="252"/>
      <c r="D1129" s="231" t="s">
        <v>152</v>
      </c>
      <c r="E1129" s="253" t="s">
        <v>1</v>
      </c>
      <c r="F1129" s="254" t="s">
        <v>170</v>
      </c>
      <c r="G1129" s="252"/>
      <c r="H1129" s="255">
        <v>2</v>
      </c>
      <c r="I1129" s="256"/>
      <c r="J1129" s="252"/>
      <c r="K1129" s="252"/>
      <c r="L1129" s="257"/>
      <c r="M1129" s="258"/>
      <c r="N1129" s="259"/>
      <c r="O1129" s="259"/>
      <c r="P1129" s="259"/>
      <c r="Q1129" s="259"/>
      <c r="R1129" s="259"/>
      <c r="S1129" s="259"/>
      <c r="T1129" s="260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61" t="s">
        <v>152</v>
      </c>
      <c r="AU1129" s="261" t="s">
        <v>150</v>
      </c>
      <c r="AV1129" s="15" t="s">
        <v>149</v>
      </c>
      <c r="AW1129" s="15" t="s">
        <v>30</v>
      </c>
      <c r="AX1129" s="15" t="s">
        <v>81</v>
      </c>
      <c r="AY1129" s="261" t="s">
        <v>141</v>
      </c>
    </row>
    <row r="1130" s="2" customFormat="1" ht="33" customHeight="1">
      <c r="A1130" s="38"/>
      <c r="B1130" s="39"/>
      <c r="C1130" s="215" t="s">
        <v>1397</v>
      </c>
      <c r="D1130" s="215" t="s">
        <v>145</v>
      </c>
      <c r="E1130" s="216" t="s">
        <v>1398</v>
      </c>
      <c r="F1130" s="217" t="s">
        <v>1399</v>
      </c>
      <c r="G1130" s="218" t="s">
        <v>158</v>
      </c>
      <c r="H1130" s="219">
        <v>3</v>
      </c>
      <c r="I1130" s="220"/>
      <c r="J1130" s="221">
        <f>ROUND(I1130*H1130,2)</f>
        <v>0</v>
      </c>
      <c r="K1130" s="222"/>
      <c r="L1130" s="44"/>
      <c r="M1130" s="223" t="s">
        <v>1</v>
      </c>
      <c r="N1130" s="224" t="s">
        <v>39</v>
      </c>
      <c r="O1130" s="91"/>
      <c r="P1130" s="225">
        <f>O1130*H1130</f>
        <v>0</v>
      </c>
      <c r="Q1130" s="225">
        <v>0</v>
      </c>
      <c r="R1130" s="225">
        <f>Q1130*H1130</f>
        <v>0</v>
      </c>
      <c r="S1130" s="225">
        <v>0.0030000000000000001</v>
      </c>
      <c r="T1130" s="226">
        <f>S1130*H1130</f>
        <v>0.0090000000000000011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27" t="s">
        <v>457</v>
      </c>
      <c r="AT1130" s="227" t="s">
        <v>145</v>
      </c>
      <c r="AU1130" s="227" t="s">
        <v>150</v>
      </c>
      <c r="AY1130" s="17" t="s">
        <v>141</v>
      </c>
      <c r="BE1130" s="228">
        <f>IF(N1130="základní",J1130,0)</f>
        <v>0</v>
      </c>
      <c r="BF1130" s="228">
        <f>IF(N1130="snížená",J1130,0)</f>
        <v>0</v>
      </c>
      <c r="BG1130" s="228">
        <f>IF(N1130="zákl. přenesená",J1130,0)</f>
        <v>0</v>
      </c>
      <c r="BH1130" s="228">
        <f>IF(N1130="sníž. přenesená",J1130,0)</f>
        <v>0</v>
      </c>
      <c r="BI1130" s="228">
        <f>IF(N1130="nulová",J1130,0)</f>
        <v>0</v>
      </c>
      <c r="BJ1130" s="17" t="s">
        <v>150</v>
      </c>
      <c r="BK1130" s="228">
        <f>ROUND(I1130*H1130,2)</f>
        <v>0</v>
      </c>
      <c r="BL1130" s="17" t="s">
        <v>457</v>
      </c>
      <c r="BM1130" s="227" t="s">
        <v>1400</v>
      </c>
    </row>
    <row r="1131" s="13" customFormat="1">
      <c r="A1131" s="13"/>
      <c r="B1131" s="229"/>
      <c r="C1131" s="230"/>
      <c r="D1131" s="231" t="s">
        <v>152</v>
      </c>
      <c r="E1131" s="232" t="s">
        <v>1</v>
      </c>
      <c r="F1131" s="233" t="s">
        <v>1082</v>
      </c>
      <c r="G1131" s="230"/>
      <c r="H1131" s="232" t="s">
        <v>1</v>
      </c>
      <c r="I1131" s="234"/>
      <c r="J1131" s="230"/>
      <c r="K1131" s="230"/>
      <c r="L1131" s="235"/>
      <c r="M1131" s="236"/>
      <c r="N1131" s="237"/>
      <c r="O1131" s="237"/>
      <c r="P1131" s="237"/>
      <c r="Q1131" s="237"/>
      <c r="R1131" s="237"/>
      <c r="S1131" s="237"/>
      <c r="T1131" s="238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39" t="s">
        <v>152</v>
      </c>
      <c r="AU1131" s="239" t="s">
        <v>150</v>
      </c>
      <c r="AV1131" s="13" t="s">
        <v>81</v>
      </c>
      <c r="AW1131" s="13" t="s">
        <v>30</v>
      </c>
      <c r="AX1131" s="13" t="s">
        <v>73</v>
      </c>
      <c r="AY1131" s="239" t="s">
        <v>141</v>
      </c>
    </row>
    <row r="1132" s="14" customFormat="1">
      <c r="A1132" s="14"/>
      <c r="B1132" s="240"/>
      <c r="C1132" s="241"/>
      <c r="D1132" s="231" t="s">
        <v>152</v>
      </c>
      <c r="E1132" s="242" t="s">
        <v>1</v>
      </c>
      <c r="F1132" s="243" t="s">
        <v>150</v>
      </c>
      <c r="G1132" s="241"/>
      <c r="H1132" s="244">
        <v>2</v>
      </c>
      <c r="I1132" s="245"/>
      <c r="J1132" s="241"/>
      <c r="K1132" s="241"/>
      <c r="L1132" s="246"/>
      <c r="M1132" s="247"/>
      <c r="N1132" s="248"/>
      <c r="O1132" s="248"/>
      <c r="P1132" s="248"/>
      <c r="Q1132" s="248"/>
      <c r="R1132" s="248"/>
      <c r="S1132" s="248"/>
      <c r="T1132" s="249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0" t="s">
        <v>152</v>
      </c>
      <c r="AU1132" s="250" t="s">
        <v>150</v>
      </c>
      <c r="AV1132" s="14" t="s">
        <v>150</v>
      </c>
      <c r="AW1132" s="14" t="s">
        <v>30</v>
      </c>
      <c r="AX1132" s="14" t="s">
        <v>73</v>
      </c>
      <c r="AY1132" s="250" t="s">
        <v>141</v>
      </c>
    </row>
    <row r="1133" s="13" customFormat="1">
      <c r="A1133" s="13"/>
      <c r="B1133" s="229"/>
      <c r="C1133" s="230"/>
      <c r="D1133" s="231" t="s">
        <v>152</v>
      </c>
      <c r="E1133" s="232" t="s">
        <v>1</v>
      </c>
      <c r="F1133" s="233" t="s">
        <v>204</v>
      </c>
      <c r="G1133" s="230"/>
      <c r="H1133" s="232" t="s">
        <v>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9" t="s">
        <v>152</v>
      </c>
      <c r="AU1133" s="239" t="s">
        <v>150</v>
      </c>
      <c r="AV1133" s="13" t="s">
        <v>81</v>
      </c>
      <c r="AW1133" s="13" t="s">
        <v>30</v>
      </c>
      <c r="AX1133" s="13" t="s">
        <v>73</v>
      </c>
      <c r="AY1133" s="239" t="s">
        <v>141</v>
      </c>
    </row>
    <row r="1134" s="14" customFormat="1">
      <c r="A1134" s="14"/>
      <c r="B1134" s="240"/>
      <c r="C1134" s="241"/>
      <c r="D1134" s="231" t="s">
        <v>152</v>
      </c>
      <c r="E1134" s="242" t="s">
        <v>1</v>
      </c>
      <c r="F1134" s="243" t="s">
        <v>81</v>
      </c>
      <c r="G1134" s="241"/>
      <c r="H1134" s="244">
        <v>1</v>
      </c>
      <c r="I1134" s="245"/>
      <c r="J1134" s="241"/>
      <c r="K1134" s="241"/>
      <c r="L1134" s="246"/>
      <c r="M1134" s="247"/>
      <c r="N1134" s="248"/>
      <c r="O1134" s="248"/>
      <c r="P1134" s="248"/>
      <c r="Q1134" s="248"/>
      <c r="R1134" s="248"/>
      <c r="S1134" s="248"/>
      <c r="T1134" s="24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0" t="s">
        <v>152</v>
      </c>
      <c r="AU1134" s="250" t="s">
        <v>150</v>
      </c>
      <c r="AV1134" s="14" t="s">
        <v>150</v>
      </c>
      <c r="AW1134" s="14" t="s">
        <v>30</v>
      </c>
      <c r="AX1134" s="14" t="s">
        <v>73</v>
      </c>
      <c r="AY1134" s="250" t="s">
        <v>141</v>
      </c>
    </row>
    <row r="1135" s="15" customFormat="1">
      <c r="A1135" s="15"/>
      <c r="B1135" s="251"/>
      <c r="C1135" s="252"/>
      <c r="D1135" s="231" t="s">
        <v>152</v>
      </c>
      <c r="E1135" s="253" t="s">
        <v>1</v>
      </c>
      <c r="F1135" s="254" t="s">
        <v>170</v>
      </c>
      <c r="G1135" s="252"/>
      <c r="H1135" s="255">
        <v>3</v>
      </c>
      <c r="I1135" s="256"/>
      <c r="J1135" s="252"/>
      <c r="K1135" s="252"/>
      <c r="L1135" s="257"/>
      <c r="M1135" s="258"/>
      <c r="N1135" s="259"/>
      <c r="O1135" s="259"/>
      <c r="P1135" s="259"/>
      <c r="Q1135" s="259"/>
      <c r="R1135" s="259"/>
      <c r="S1135" s="259"/>
      <c r="T1135" s="260"/>
      <c r="U1135" s="15"/>
      <c r="V1135" s="15"/>
      <c r="W1135" s="15"/>
      <c r="X1135" s="15"/>
      <c r="Y1135" s="15"/>
      <c r="Z1135" s="15"/>
      <c r="AA1135" s="15"/>
      <c r="AB1135" s="15"/>
      <c r="AC1135" s="15"/>
      <c r="AD1135" s="15"/>
      <c r="AE1135" s="15"/>
      <c r="AT1135" s="261" t="s">
        <v>152</v>
      </c>
      <c r="AU1135" s="261" t="s">
        <v>150</v>
      </c>
      <c r="AV1135" s="15" t="s">
        <v>149</v>
      </c>
      <c r="AW1135" s="15" t="s">
        <v>30</v>
      </c>
      <c r="AX1135" s="15" t="s">
        <v>81</v>
      </c>
      <c r="AY1135" s="261" t="s">
        <v>141</v>
      </c>
    </row>
    <row r="1136" s="2" customFormat="1" ht="44.25" customHeight="1">
      <c r="A1136" s="38"/>
      <c r="B1136" s="39"/>
      <c r="C1136" s="215" t="s">
        <v>1401</v>
      </c>
      <c r="D1136" s="215" t="s">
        <v>145</v>
      </c>
      <c r="E1136" s="216" t="s">
        <v>1402</v>
      </c>
      <c r="F1136" s="217" t="s">
        <v>1403</v>
      </c>
      <c r="G1136" s="218" t="s">
        <v>158</v>
      </c>
      <c r="H1136" s="219">
        <v>2</v>
      </c>
      <c r="I1136" s="220"/>
      <c r="J1136" s="221">
        <f>ROUND(I1136*H1136,2)</f>
        <v>0</v>
      </c>
      <c r="K1136" s="222"/>
      <c r="L1136" s="44"/>
      <c r="M1136" s="223" t="s">
        <v>1</v>
      </c>
      <c r="N1136" s="224" t="s">
        <v>39</v>
      </c>
      <c r="O1136" s="91"/>
      <c r="P1136" s="225">
        <f>O1136*H1136</f>
        <v>0</v>
      </c>
      <c r="Q1136" s="225">
        <v>0</v>
      </c>
      <c r="R1136" s="225">
        <f>Q1136*H1136</f>
        <v>0</v>
      </c>
      <c r="S1136" s="225">
        <v>0.00080000000000000004</v>
      </c>
      <c r="T1136" s="226">
        <f>S1136*H1136</f>
        <v>0.0016000000000000001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227" t="s">
        <v>457</v>
      </c>
      <c r="AT1136" s="227" t="s">
        <v>145</v>
      </c>
      <c r="AU1136" s="227" t="s">
        <v>150</v>
      </c>
      <c r="AY1136" s="17" t="s">
        <v>141</v>
      </c>
      <c r="BE1136" s="228">
        <f>IF(N1136="základní",J1136,0)</f>
        <v>0</v>
      </c>
      <c r="BF1136" s="228">
        <f>IF(N1136="snížená",J1136,0)</f>
        <v>0</v>
      </c>
      <c r="BG1136" s="228">
        <f>IF(N1136="zákl. přenesená",J1136,0)</f>
        <v>0</v>
      </c>
      <c r="BH1136" s="228">
        <f>IF(N1136="sníž. přenesená",J1136,0)</f>
        <v>0</v>
      </c>
      <c r="BI1136" s="228">
        <f>IF(N1136="nulová",J1136,0)</f>
        <v>0</v>
      </c>
      <c r="BJ1136" s="17" t="s">
        <v>150</v>
      </c>
      <c r="BK1136" s="228">
        <f>ROUND(I1136*H1136,2)</f>
        <v>0</v>
      </c>
      <c r="BL1136" s="17" t="s">
        <v>457</v>
      </c>
      <c r="BM1136" s="227" t="s">
        <v>1404</v>
      </c>
    </row>
    <row r="1137" s="13" customFormat="1">
      <c r="A1137" s="13"/>
      <c r="B1137" s="229"/>
      <c r="C1137" s="230"/>
      <c r="D1137" s="231" t="s">
        <v>152</v>
      </c>
      <c r="E1137" s="232" t="s">
        <v>1</v>
      </c>
      <c r="F1137" s="233" t="s">
        <v>239</v>
      </c>
      <c r="G1137" s="230"/>
      <c r="H1137" s="232" t="s">
        <v>1</v>
      </c>
      <c r="I1137" s="234"/>
      <c r="J1137" s="230"/>
      <c r="K1137" s="230"/>
      <c r="L1137" s="235"/>
      <c r="M1137" s="236"/>
      <c r="N1137" s="237"/>
      <c r="O1137" s="237"/>
      <c r="P1137" s="237"/>
      <c r="Q1137" s="237"/>
      <c r="R1137" s="237"/>
      <c r="S1137" s="237"/>
      <c r="T1137" s="238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39" t="s">
        <v>152</v>
      </c>
      <c r="AU1137" s="239" t="s">
        <v>150</v>
      </c>
      <c r="AV1137" s="13" t="s">
        <v>81</v>
      </c>
      <c r="AW1137" s="13" t="s">
        <v>30</v>
      </c>
      <c r="AX1137" s="13" t="s">
        <v>73</v>
      </c>
      <c r="AY1137" s="239" t="s">
        <v>141</v>
      </c>
    </row>
    <row r="1138" s="14" customFormat="1">
      <c r="A1138" s="14"/>
      <c r="B1138" s="240"/>
      <c r="C1138" s="241"/>
      <c r="D1138" s="231" t="s">
        <v>152</v>
      </c>
      <c r="E1138" s="242" t="s">
        <v>1</v>
      </c>
      <c r="F1138" s="243" t="s">
        <v>81</v>
      </c>
      <c r="G1138" s="241"/>
      <c r="H1138" s="244">
        <v>1</v>
      </c>
      <c r="I1138" s="245"/>
      <c r="J1138" s="241"/>
      <c r="K1138" s="241"/>
      <c r="L1138" s="246"/>
      <c r="M1138" s="247"/>
      <c r="N1138" s="248"/>
      <c r="O1138" s="248"/>
      <c r="P1138" s="248"/>
      <c r="Q1138" s="248"/>
      <c r="R1138" s="248"/>
      <c r="S1138" s="248"/>
      <c r="T1138" s="249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0" t="s">
        <v>152</v>
      </c>
      <c r="AU1138" s="250" t="s">
        <v>150</v>
      </c>
      <c r="AV1138" s="14" t="s">
        <v>150</v>
      </c>
      <c r="AW1138" s="14" t="s">
        <v>30</v>
      </c>
      <c r="AX1138" s="14" t="s">
        <v>73</v>
      </c>
      <c r="AY1138" s="250" t="s">
        <v>141</v>
      </c>
    </row>
    <row r="1139" s="13" customFormat="1">
      <c r="A1139" s="13"/>
      <c r="B1139" s="229"/>
      <c r="C1139" s="230"/>
      <c r="D1139" s="231" t="s">
        <v>152</v>
      </c>
      <c r="E1139" s="232" t="s">
        <v>1</v>
      </c>
      <c r="F1139" s="233" t="s">
        <v>200</v>
      </c>
      <c r="G1139" s="230"/>
      <c r="H1139" s="232" t="s">
        <v>1</v>
      </c>
      <c r="I1139" s="234"/>
      <c r="J1139" s="230"/>
      <c r="K1139" s="230"/>
      <c r="L1139" s="235"/>
      <c r="M1139" s="236"/>
      <c r="N1139" s="237"/>
      <c r="O1139" s="237"/>
      <c r="P1139" s="237"/>
      <c r="Q1139" s="237"/>
      <c r="R1139" s="237"/>
      <c r="S1139" s="237"/>
      <c r="T1139" s="238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9" t="s">
        <v>152</v>
      </c>
      <c r="AU1139" s="239" t="s">
        <v>150</v>
      </c>
      <c r="AV1139" s="13" t="s">
        <v>81</v>
      </c>
      <c r="AW1139" s="13" t="s">
        <v>30</v>
      </c>
      <c r="AX1139" s="13" t="s">
        <v>73</v>
      </c>
      <c r="AY1139" s="239" t="s">
        <v>141</v>
      </c>
    </row>
    <row r="1140" s="14" customFormat="1">
      <c r="A1140" s="14"/>
      <c r="B1140" s="240"/>
      <c r="C1140" s="241"/>
      <c r="D1140" s="231" t="s">
        <v>152</v>
      </c>
      <c r="E1140" s="242" t="s">
        <v>1</v>
      </c>
      <c r="F1140" s="243" t="s">
        <v>81</v>
      </c>
      <c r="G1140" s="241"/>
      <c r="H1140" s="244">
        <v>1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0" t="s">
        <v>152</v>
      </c>
      <c r="AU1140" s="250" t="s">
        <v>150</v>
      </c>
      <c r="AV1140" s="14" t="s">
        <v>150</v>
      </c>
      <c r="AW1140" s="14" t="s">
        <v>30</v>
      </c>
      <c r="AX1140" s="14" t="s">
        <v>73</v>
      </c>
      <c r="AY1140" s="250" t="s">
        <v>141</v>
      </c>
    </row>
    <row r="1141" s="15" customFormat="1">
      <c r="A1141" s="15"/>
      <c r="B1141" s="251"/>
      <c r="C1141" s="252"/>
      <c r="D1141" s="231" t="s">
        <v>152</v>
      </c>
      <c r="E1141" s="253" t="s">
        <v>1</v>
      </c>
      <c r="F1141" s="254" t="s">
        <v>170</v>
      </c>
      <c r="G1141" s="252"/>
      <c r="H1141" s="255">
        <v>2</v>
      </c>
      <c r="I1141" s="256"/>
      <c r="J1141" s="252"/>
      <c r="K1141" s="252"/>
      <c r="L1141" s="257"/>
      <c r="M1141" s="258"/>
      <c r="N1141" s="259"/>
      <c r="O1141" s="259"/>
      <c r="P1141" s="259"/>
      <c r="Q1141" s="259"/>
      <c r="R1141" s="259"/>
      <c r="S1141" s="259"/>
      <c r="T1141" s="260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T1141" s="261" t="s">
        <v>152</v>
      </c>
      <c r="AU1141" s="261" t="s">
        <v>150</v>
      </c>
      <c r="AV1141" s="15" t="s">
        <v>149</v>
      </c>
      <c r="AW1141" s="15" t="s">
        <v>30</v>
      </c>
      <c r="AX1141" s="15" t="s">
        <v>81</v>
      </c>
      <c r="AY1141" s="261" t="s">
        <v>141</v>
      </c>
    </row>
    <row r="1142" s="2" customFormat="1" ht="33" customHeight="1">
      <c r="A1142" s="38"/>
      <c r="B1142" s="39"/>
      <c r="C1142" s="215" t="s">
        <v>1405</v>
      </c>
      <c r="D1142" s="215" t="s">
        <v>145</v>
      </c>
      <c r="E1142" s="216" t="s">
        <v>1406</v>
      </c>
      <c r="F1142" s="217" t="s">
        <v>1407</v>
      </c>
      <c r="G1142" s="218" t="s">
        <v>180</v>
      </c>
      <c r="H1142" s="219">
        <v>60</v>
      </c>
      <c r="I1142" s="220"/>
      <c r="J1142" s="221">
        <f>ROUND(I1142*H1142,2)</f>
        <v>0</v>
      </c>
      <c r="K1142" s="222"/>
      <c r="L1142" s="44"/>
      <c r="M1142" s="223" t="s">
        <v>1</v>
      </c>
      <c r="N1142" s="224" t="s">
        <v>39</v>
      </c>
      <c r="O1142" s="91"/>
      <c r="P1142" s="225">
        <f>O1142*H1142</f>
        <v>0</v>
      </c>
      <c r="Q1142" s="225">
        <v>0</v>
      </c>
      <c r="R1142" s="225">
        <f>Q1142*H1142</f>
        <v>0</v>
      </c>
      <c r="S1142" s="225">
        <v>0</v>
      </c>
      <c r="T1142" s="226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227" t="s">
        <v>457</v>
      </c>
      <c r="AT1142" s="227" t="s">
        <v>145</v>
      </c>
      <c r="AU1142" s="227" t="s">
        <v>150</v>
      </c>
      <c r="AY1142" s="17" t="s">
        <v>141</v>
      </c>
      <c r="BE1142" s="228">
        <f>IF(N1142="základní",J1142,0)</f>
        <v>0</v>
      </c>
      <c r="BF1142" s="228">
        <f>IF(N1142="snížená",J1142,0)</f>
        <v>0</v>
      </c>
      <c r="BG1142" s="228">
        <f>IF(N1142="zákl. přenesená",J1142,0)</f>
        <v>0</v>
      </c>
      <c r="BH1142" s="228">
        <f>IF(N1142="sníž. přenesená",J1142,0)</f>
        <v>0</v>
      </c>
      <c r="BI1142" s="228">
        <f>IF(N1142="nulová",J1142,0)</f>
        <v>0</v>
      </c>
      <c r="BJ1142" s="17" t="s">
        <v>150</v>
      </c>
      <c r="BK1142" s="228">
        <f>ROUND(I1142*H1142,2)</f>
        <v>0</v>
      </c>
      <c r="BL1142" s="17" t="s">
        <v>457</v>
      </c>
      <c r="BM1142" s="227" t="s">
        <v>1408</v>
      </c>
    </row>
    <row r="1143" s="13" customFormat="1">
      <c r="A1143" s="13"/>
      <c r="B1143" s="229"/>
      <c r="C1143" s="230"/>
      <c r="D1143" s="231" t="s">
        <v>152</v>
      </c>
      <c r="E1143" s="232" t="s">
        <v>1</v>
      </c>
      <c r="F1143" s="233" t="s">
        <v>1409</v>
      </c>
      <c r="G1143" s="230"/>
      <c r="H1143" s="232" t="s">
        <v>1</v>
      </c>
      <c r="I1143" s="234"/>
      <c r="J1143" s="230"/>
      <c r="K1143" s="230"/>
      <c r="L1143" s="235"/>
      <c r="M1143" s="236"/>
      <c r="N1143" s="237"/>
      <c r="O1143" s="237"/>
      <c r="P1143" s="237"/>
      <c r="Q1143" s="237"/>
      <c r="R1143" s="237"/>
      <c r="S1143" s="237"/>
      <c r="T1143" s="238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9" t="s">
        <v>152</v>
      </c>
      <c r="AU1143" s="239" t="s">
        <v>150</v>
      </c>
      <c r="AV1143" s="13" t="s">
        <v>81</v>
      </c>
      <c r="AW1143" s="13" t="s">
        <v>30</v>
      </c>
      <c r="AX1143" s="13" t="s">
        <v>73</v>
      </c>
      <c r="AY1143" s="239" t="s">
        <v>141</v>
      </c>
    </row>
    <row r="1144" s="14" customFormat="1">
      <c r="A1144" s="14"/>
      <c r="B1144" s="240"/>
      <c r="C1144" s="241"/>
      <c r="D1144" s="231" t="s">
        <v>152</v>
      </c>
      <c r="E1144" s="242" t="s">
        <v>1</v>
      </c>
      <c r="F1144" s="243" t="s">
        <v>268</v>
      </c>
      <c r="G1144" s="241"/>
      <c r="H1144" s="244">
        <v>60</v>
      </c>
      <c r="I1144" s="245"/>
      <c r="J1144" s="241"/>
      <c r="K1144" s="241"/>
      <c r="L1144" s="246"/>
      <c r="M1144" s="247"/>
      <c r="N1144" s="248"/>
      <c r="O1144" s="248"/>
      <c r="P1144" s="248"/>
      <c r="Q1144" s="248"/>
      <c r="R1144" s="248"/>
      <c r="S1144" s="248"/>
      <c r="T1144" s="24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0" t="s">
        <v>152</v>
      </c>
      <c r="AU1144" s="250" t="s">
        <v>150</v>
      </c>
      <c r="AV1144" s="14" t="s">
        <v>150</v>
      </c>
      <c r="AW1144" s="14" t="s">
        <v>30</v>
      </c>
      <c r="AX1144" s="14" t="s">
        <v>81</v>
      </c>
      <c r="AY1144" s="250" t="s">
        <v>141</v>
      </c>
    </row>
    <row r="1145" s="2" customFormat="1" ht="24.15" customHeight="1">
      <c r="A1145" s="38"/>
      <c r="B1145" s="39"/>
      <c r="C1145" s="262" t="s">
        <v>1410</v>
      </c>
      <c r="D1145" s="262" t="s">
        <v>465</v>
      </c>
      <c r="E1145" s="263" t="s">
        <v>1411</v>
      </c>
      <c r="F1145" s="264" t="s">
        <v>1412</v>
      </c>
      <c r="G1145" s="265" t="s">
        <v>180</v>
      </c>
      <c r="H1145" s="266">
        <v>60</v>
      </c>
      <c r="I1145" s="267"/>
      <c r="J1145" s="268">
        <f>ROUND(I1145*H1145,2)</f>
        <v>0</v>
      </c>
      <c r="K1145" s="269"/>
      <c r="L1145" s="270"/>
      <c r="M1145" s="271" t="s">
        <v>1</v>
      </c>
      <c r="N1145" s="272" t="s">
        <v>39</v>
      </c>
      <c r="O1145" s="91"/>
      <c r="P1145" s="225">
        <f>O1145*H1145</f>
        <v>0</v>
      </c>
      <c r="Q1145" s="225">
        <v>8.0000000000000007E-05</v>
      </c>
      <c r="R1145" s="225">
        <f>Q1145*H1145</f>
        <v>0.0048000000000000004</v>
      </c>
      <c r="S1145" s="225">
        <v>0</v>
      </c>
      <c r="T1145" s="226">
        <f>S1145*H1145</f>
        <v>0</v>
      </c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R1145" s="227" t="s">
        <v>468</v>
      </c>
      <c r="AT1145" s="227" t="s">
        <v>465</v>
      </c>
      <c r="AU1145" s="227" t="s">
        <v>150</v>
      </c>
      <c r="AY1145" s="17" t="s">
        <v>141</v>
      </c>
      <c r="BE1145" s="228">
        <f>IF(N1145="základní",J1145,0)</f>
        <v>0</v>
      </c>
      <c r="BF1145" s="228">
        <f>IF(N1145="snížená",J1145,0)</f>
        <v>0</v>
      </c>
      <c r="BG1145" s="228">
        <f>IF(N1145="zákl. přenesená",J1145,0)</f>
        <v>0</v>
      </c>
      <c r="BH1145" s="228">
        <f>IF(N1145="sníž. přenesená",J1145,0)</f>
        <v>0</v>
      </c>
      <c r="BI1145" s="228">
        <f>IF(N1145="nulová",J1145,0)</f>
        <v>0</v>
      </c>
      <c r="BJ1145" s="17" t="s">
        <v>150</v>
      </c>
      <c r="BK1145" s="228">
        <f>ROUND(I1145*H1145,2)</f>
        <v>0</v>
      </c>
      <c r="BL1145" s="17" t="s">
        <v>457</v>
      </c>
      <c r="BM1145" s="227" t="s">
        <v>1413</v>
      </c>
    </row>
    <row r="1146" s="13" customFormat="1">
      <c r="A1146" s="13"/>
      <c r="B1146" s="229"/>
      <c r="C1146" s="230"/>
      <c r="D1146" s="231" t="s">
        <v>152</v>
      </c>
      <c r="E1146" s="232" t="s">
        <v>1</v>
      </c>
      <c r="F1146" s="233" t="s">
        <v>1409</v>
      </c>
      <c r="G1146" s="230"/>
      <c r="H1146" s="232" t="s">
        <v>1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9" t="s">
        <v>152</v>
      </c>
      <c r="AU1146" s="239" t="s">
        <v>150</v>
      </c>
      <c r="AV1146" s="13" t="s">
        <v>81</v>
      </c>
      <c r="AW1146" s="13" t="s">
        <v>30</v>
      </c>
      <c r="AX1146" s="13" t="s">
        <v>73</v>
      </c>
      <c r="AY1146" s="239" t="s">
        <v>141</v>
      </c>
    </row>
    <row r="1147" s="14" customFormat="1">
      <c r="A1147" s="14"/>
      <c r="B1147" s="240"/>
      <c r="C1147" s="241"/>
      <c r="D1147" s="231" t="s">
        <v>152</v>
      </c>
      <c r="E1147" s="242" t="s">
        <v>1</v>
      </c>
      <c r="F1147" s="243" t="s">
        <v>268</v>
      </c>
      <c r="G1147" s="241"/>
      <c r="H1147" s="244">
        <v>60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152</v>
      </c>
      <c r="AU1147" s="250" t="s">
        <v>150</v>
      </c>
      <c r="AV1147" s="14" t="s">
        <v>150</v>
      </c>
      <c r="AW1147" s="14" t="s">
        <v>30</v>
      </c>
      <c r="AX1147" s="14" t="s">
        <v>81</v>
      </c>
      <c r="AY1147" s="250" t="s">
        <v>141</v>
      </c>
    </row>
    <row r="1148" s="2" customFormat="1" ht="16.5" customHeight="1">
      <c r="A1148" s="38"/>
      <c r="B1148" s="39"/>
      <c r="C1148" s="215" t="s">
        <v>1414</v>
      </c>
      <c r="D1148" s="215" t="s">
        <v>145</v>
      </c>
      <c r="E1148" s="216" t="s">
        <v>1415</v>
      </c>
      <c r="F1148" s="217" t="s">
        <v>1416</v>
      </c>
      <c r="G1148" s="218" t="s">
        <v>158</v>
      </c>
      <c r="H1148" s="219">
        <v>7</v>
      </c>
      <c r="I1148" s="220"/>
      <c r="J1148" s="221">
        <f>ROUND(I1148*H1148,2)</f>
        <v>0</v>
      </c>
      <c r="K1148" s="222"/>
      <c r="L1148" s="44"/>
      <c r="M1148" s="223" t="s">
        <v>1</v>
      </c>
      <c r="N1148" s="224" t="s">
        <v>39</v>
      </c>
      <c r="O1148" s="91"/>
      <c r="P1148" s="225">
        <f>O1148*H1148</f>
        <v>0</v>
      </c>
      <c r="Q1148" s="225">
        <v>0</v>
      </c>
      <c r="R1148" s="225">
        <f>Q1148*H1148</f>
        <v>0</v>
      </c>
      <c r="S1148" s="225">
        <v>0</v>
      </c>
      <c r="T1148" s="226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27" t="s">
        <v>457</v>
      </c>
      <c r="AT1148" s="227" t="s">
        <v>145</v>
      </c>
      <c r="AU1148" s="227" t="s">
        <v>150</v>
      </c>
      <c r="AY1148" s="17" t="s">
        <v>141</v>
      </c>
      <c r="BE1148" s="228">
        <f>IF(N1148="základní",J1148,0)</f>
        <v>0</v>
      </c>
      <c r="BF1148" s="228">
        <f>IF(N1148="snížená",J1148,0)</f>
        <v>0</v>
      </c>
      <c r="BG1148" s="228">
        <f>IF(N1148="zákl. přenesená",J1148,0)</f>
        <v>0</v>
      </c>
      <c r="BH1148" s="228">
        <f>IF(N1148="sníž. přenesená",J1148,0)</f>
        <v>0</v>
      </c>
      <c r="BI1148" s="228">
        <f>IF(N1148="nulová",J1148,0)</f>
        <v>0</v>
      </c>
      <c r="BJ1148" s="17" t="s">
        <v>150</v>
      </c>
      <c r="BK1148" s="228">
        <f>ROUND(I1148*H1148,2)</f>
        <v>0</v>
      </c>
      <c r="BL1148" s="17" t="s">
        <v>457</v>
      </c>
      <c r="BM1148" s="227" t="s">
        <v>1417</v>
      </c>
    </row>
    <row r="1149" s="14" customFormat="1">
      <c r="A1149" s="14"/>
      <c r="B1149" s="240"/>
      <c r="C1149" s="241"/>
      <c r="D1149" s="231" t="s">
        <v>152</v>
      </c>
      <c r="E1149" s="242" t="s">
        <v>1</v>
      </c>
      <c r="F1149" s="243" t="s">
        <v>703</v>
      </c>
      <c r="G1149" s="241"/>
      <c r="H1149" s="244">
        <v>7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152</v>
      </c>
      <c r="AU1149" s="250" t="s">
        <v>150</v>
      </c>
      <c r="AV1149" s="14" t="s">
        <v>150</v>
      </c>
      <c r="AW1149" s="14" t="s">
        <v>30</v>
      </c>
      <c r="AX1149" s="14" t="s">
        <v>81</v>
      </c>
      <c r="AY1149" s="250" t="s">
        <v>141</v>
      </c>
    </row>
    <row r="1150" s="2" customFormat="1" ht="16.5" customHeight="1">
      <c r="A1150" s="38"/>
      <c r="B1150" s="39"/>
      <c r="C1150" s="262" t="s">
        <v>1418</v>
      </c>
      <c r="D1150" s="262" t="s">
        <v>465</v>
      </c>
      <c r="E1150" s="263" t="s">
        <v>1419</v>
      </c>
      <c r="F1150" s="264" t="s">
        <v>1420</v>
      </c>
      <c r="G1150" s="265" t="s">
        <v>158</v>
      </c>
      <c r="H1150" s="266">
        <v>7</v>
      </c>
      <c r="I1150" s="267"/>
      <c r="J1150" s="268">
        <f>ROUND(I1150*H1150,2)</f>
        <v>0</v>
      </c>
      <c r="K1150" s="269"/>
      <c r="L1150" s="270"/>
      <c r="M1150" s="271" t="s">
        <v>1</v>
      </c>
      <c r="N1150" s="272" t="s">
        <v>39</v>
      </c>
      <c r="O1150" s="91"/>
      <c r="P1150" s="225">
        <f>O1150*H1150</f>
        <v>0</v>
      </c>
      <c r="Q1150" s="225">
        <v>0.00016000000000000001</v>
      </c>
      <c r="R1150" s="225">
        <f>Q1150*H1150</f>
        <v>0.0011200000000000001</v>
      </c>
      <c r="S1150" s="225">
        <v>0</v>
      </c>
      <c r="T1150" s="226">
        <f>S1150*H1150</f>
        <v>0</v>
      </c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R1150" s="227" t="s">
        <v>468</v>
      </c>
      <c r="AT1150" s="227" t="s">
        <v>465</v>
      </c>
      <c r="AU1150" s="227" t="s">
        <v>150</v>
      </c>
      <c r="AY1150" s="17" t="s">
        <v>141</v>
      </c>
      <c r="BE1150" s="228">
        <f>IF(N1150="základní",J1150,0)</f>
        <v>0</v>
      </c>
      <c r="BF1150" s="228">
        <f>IF(N1150="snížená",J1150,0)</f>
        <v>0</v>
      </c>
      <c r="BG1150" s="228">
        <f>IF(N1150="zákl. přenesená",J1150,0)</f>
        <v>0</v>
      </c>
      <c r="BH1150" s="228">
        <f>IF(N1150="sníž. přenesená",J1150,0)</f>
        <v>0</v>
      </c>
      <c r="BI1150" s="228">
        <f>IF(N1150="nulová",J1150,0)</f>
        <v>0</v>
      </c>
      <c r="BJ1150" s="17" t="s">
        <v>150</v>
      </c>
      <c r="BK1150" s="228">
        <f>ROUND(I1150*H1150,2)</f>
        <v>0</v>
      </c>
      <c r="BL1150" s="17" t="s">
        <v>457</v>
      </c>
      <c r="BM1150" s="227" t="s">
        <v>1421</v>
      </c>
    </row>
    <row r="1151" s="13" customFormat="1">
      <c r="A1151" s="13"/>
      <c r="B1151" s="229"/>
      <c r="C1151" s="230"/>
      <c r="D1151" s="231" t="s">
        <v>152</v>
      </c>
      <c r="E1151" s="232" t="s">
        <v>1</v>
      </c>
      <c r="F1151" s="233" t="s">
        <v>1422</v>
      </c>
      <c r="G1151" s="230"/>
      <c r="H1151" s="232" t="s">
        <v>1</v>
      </c>
      <c r="I1151" s="234"/>
      <c r="J1151" s="230"/>
      <c r="K1151" s="230"/>
      <c r="L1151" s="235"/>
      <c r="M1151" s="236"/>
      <c r="N1151" s="237"/>
      <c r="O1151" s="237"/>
      <c r="P1151" s="237"/>
      <c r="Q1151" s="237"/>
      <c r="R1151" s="237"/>
      <c r="S1151" s="237"/>
      <c r="T1151" s="238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9" t="s">
        <v>152</v>
      </c>
      <c r="AU1151" s="239" t="s">
        <v>150</v>
      </c>
      <c r="AV1151" s="13" t="s">
        <v>81</v>
      </c>
      <c r="AW1151" s="13" t="s">
        <v>30</v>
      </c>
      <c r="AX1151" s="13" t="s">
        <v>73</v>
      </c>
      <c r="AY1151" s="239" t="s">
        <v>141</v>
      </c>
    </row>
    <row r="1152" s="14" customFormat="1">
      <c r="A1152" s="14"/>
      <c r="B1152" s="240"/>
      <c r="C1152" s="241"/>
      <c r="D1152" s="231" t="s">
        <v>152</v>
      </c>
      <c r="E1152" s="242" t="s">
        <v>1</v>
      </c>
      <c r="F1152" s="243" t="s">
        <v>703</v>
      </c>
      <c r="G1152" s="241"/>
      <c r="H1152" s="244">
        <v>7</v>
      </c>
      <c r="I1152" s="245"/>
      <c r="J1152" s="241"/>
      <c r="K1152" s="241"/>
      <c r="L1152" s="246"/>
      <c r="M1152" s="247"/>
      <c r="N1152" s="248"/>
      <c r="O1152" s="248"/>
      <c r="P1152" s="248"/>
      <c r="Q1152" s="248"/>
      <c r="R1152" s="248"/>
      <c r="S1152" s="248"/>
      <c r="T1152" s="249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0" t="s">
        <v>152</v>
      </c>
      <c r="AU1152" s="250" t="s">
        <v>150</v>
      </c>
      <c r="AV1152" s="14" t="s">
        <v>150</v>
      </c>
      <c r="AW1152" s="14" t="s">
        <v>30</v>
      </c>
      <c r="AX1152" s="14" t="s">
        <v>81</v>
      </c>
      <c r="AY1152" s="250" t="s">
        <v>141</v>
      </c>
    </row>
    <row r="1153" s="2" customFormat="1" ht="24.15" customHeight="1">
      <c r="A1153" s="38"/>
      <c r="B1153" s="39"/>
      <c r="C1153" s="215" t="s">
        <v>1423</v>
      </c>
      <c r="D1153" s="215" t="s">
        <v>145</v>
      </c>
      <c r="E1153" s="216" t="s">
        <v>1424</v>
      </c>
      <c r="F1153" s="217" t="s">
        <v>1425</v>
      </c>
      <c r="G1153" s="218" t="s">
        <v>158</v>
      </c>
      <c r="H1153" s="219">
        <v>1</v>
      </c>
      <c r="I1153" s="220"/>
      <c r="J1153" s="221">
        <f>ROUND(I1153*H1153,2)</f>
        <v>0</v>
      </c>
      <c r="K1153" s="222"/>
      <c r="L1153" s="44"/>
      <c r="M1153" s="223" t="s">
        <v>1</v>
      </c>
      <c r="N1153" s="224" t="s">
        <v>39</v>
      </c>
      <c r="O1153" s="91"/>
      <c r="P1153" s="225">
        <f>O1153*H1153</f>
        <v>0</v>
      </c>
      <c r="Q1153" s="225">
        <v>0</v>
      </c>
      <c r="R1153" s="225">
        <f>Q1153*H1153</f>
        <v>0</v>
      </c>
      <c r="S1153" s="225">
        <v>0</v>
      </c>
      <c r="T1153" s="226">
        <f>S1153*H1153</f>
        <v>0</v>
      </c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R1153" s="227" t="s">
        <v>457</v>
      </c>
      <c r="AT1153" s="227" t="s">
        <v>145</v>
      </c>
      <c r="AU1153" s="227" t="s">
        <v>150</v>
      </c>
      <c r="AY1153" s="17" t="s">
        <v>141</v>
      </c>
      <c r="BE1153" s="228">
        <f>IF(N1153="základní",J1153,0)</f>
        <v>0</v>
      </c>
      <c r="BF1153" s="228">
        <f>IF(N1153="snížená",J1153,0)</f>
        <v>0</v>
      </c>
      <c r="BG1153" s="228">
        <f>IF(N1153="zákl. přenesená",J1153,0)</f>
        <v>0</v>
      </c>
      <c r="BH1153" s="228">
        <f>IF(N1153="sníž. přenesená",J1153,0)</f>
        <v>0</v>
      </c>
      <c r="BI1153" s="228">
        <f>IF(N1153="nulová",J1153,0)</f>
        <v>0</v>
      </c>
      <c r="BJ1153" s="17" t="s">
        <v>150</v>
      </c>
      <c r="BK1153" s="228">
        <f>ROUND(I1153*H1153,2)</f>
        <v>0</v>
      </c>
      <c r="BL1153" s="17" t="s">
        <v>457</v>
      </c>
      <c r="BM1153" s="227" t="s">
        <v>1426</v>
      </c>
    </row>
    <row r="1154" s="2" customFormat="1" ht="24.15" customHeight="1">
      <c r="A1154" s="38"/>
      <c r="B1154" s="39"/>
      <c r="C1154" s="215" t="s">
        <v>1427</v>
      </c>
      <c r="D1154" s="215" t="s">
        <v>145</v>
      </c>
      <c r="E1154" s="216" t="s">
        <v>1428</v>
      </c>
      <c r="F1154" s="217" t="s">
        <v>1429</v>
      </c>
      <c r="G1154" s="218" t="s">
        <v>421</v>
      </c>
      <c r="H1154" s="219">
        <v>0.023</v>
      </c>
      <c r="I1154" s="220"/>
      <c r="J1154" s="221">
        <f>ROUND(I1154*H1154,2)</f>
        <v>0</v>
      </c>
      <c r="K1154" s="222"/>
      <c r="L1154" s="44"/>
      <c r="M1154" s="223" t="s">
        <v>1</v>
      </c>
      <c r="N1154" s="224" t="s">
        <v>39</v>
      </c>
      <c r="O1154" s="91"/>
      <c r="P1154" s="225">
        <f>O1154*H1154</f>
        <v>0</v>
      </c>
      <c r="Q1154" s="225">
        <v>0</v>
      </c>
      <c r="R1154" s="225">
        <f>Q1154*H1154</f>
        <v>0</v>
      </c>
      <c r="S1154" s="225">
        <v>0</v>
      </c>
      <c r="T1154" s="226">
        <f>S1154*H1154</f>
        <v>0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27" t="s">
        <v>457</v>
      </c>
      <c r="AT1154" s="227" t="s">
        <v>145</v>
      </c>
      <c r="AU1154" s="227" t="s">
        <v>150</v>
      </c>
      <c r="AY1154" s="17" t="s">
        <v>141</v>
      </c>
      <c r="BE1154" s="228">
        <f>IF(N1154="základní",J1154,0)</f>
        <v>0</v>
      </c>
      <c r="BF1154" s="228">
        <f>IF(N1154="snížená",J1154,0)</f>
        <v>0</v>
      </c>
      <c r="BG1154" s="228">
        <f>IF(N1154="zákl. přenesená",J1154,0)</f>
        <v>0</v>
      </c>
      <c r="BH1154" s="228">
        <f>IF(N1154="sníž. přenesená",J1154,0)</f>
        <v>0</v>
      </c>
      <c r="BI1154" s="228">
        <f>IF(N1154="nulová",J1154,0)</f>
        <v>0</v>
      </c>
      <c r="BJ1154" s="17" t="s">
        <v>150</v>
      </c>
      <c r="BK1154" s="228">
        <f>ROUND(I1154*H1154,2)</f>
        <v>0</v>
      </c>
      <c r="BL1154" s="17" t="s">
        <v>457</v>
      </c>
      <c r="BM1154" s="227" t="s">
        <v>1430</v>
      </c>
    </row>
    <row r="1155" s="2" customFormat="1" ht="24.15" customHeight="1">
      <c r="A1155" s="38"/>
      <c r="B1155" s="39"/>
      <c r="C1155" s="215" t="s">
        <v>1431</v>
      </c>
      <c r="D1155" s="215" t="s">
        <v>145</v>
      </c>
      <c r="E1155" s="216" t="s">
        <v>1432</v>
      </c>
      <c r="F1155" s="217" t="s">
        <v>1433</v>
      </c>
      <c r="G1155" s="218" t="s">
        <v>421</v>
      </c>
      <c r="H1155" s="219">
        <v>0.023</v>
      </c>
      <c r="I1155" s="220"/>
      <c r="J1155" s="221">
        <f>ROUND(I1155*H1155,2)</f>
        <v>0</v>
      </c>
      <c r="K1155" s="222"/>
      <c r="L1155" s="44"/>
      <c r="M1155" s="223" t="s">
        <v>1</v>
      </c>
      <c r="N1155" s="224" t="s">
        <v>39</v>
      </c>
      <c r="O1155" s="91"/>
      <c r="P1155" s="225">
        <f>O1155*H1155</f>
        <v>0</v>
      </c>
      <c r="Q1155" s="225">
        <v>0</v>
      </c>
      <c r="R1155" s="225">
        <f>Q1155*H1155</f>
        <v>0</v>
      </c>
      <c r="S1155" s="225">
        <v>0</v>
      </c>
      <c r="T1155" s="226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227" t="s">
        <v>457</v>
      </c>
      <c r="AT1155" s="227" t="s">
        <v>145</v>
      </c>
      <c r="AU1155" s="227" t="s">
        <v>150</v>
      </c>
      <c r="AY1155" s="17" t="s">
        <v>141</v>
      </c>
      <c r="BE1155" s="228">
        <f>IF(N1155="základní",J1155,0)</f>
        <v>0</v>
      </c>
      <c r="BF1155" s="228">
        <f>IF(N1155="snížená",J1155,0)</f>
        <v>0</v>
      </c>
      <c r="BG1155" s="228">
        <f>IF(N1155="zákl. přenesená",J1155,0)</f>
        <v>0</v>
      </c>
      <c r="BH1155" s="228">
        <f>IF(N1155="sníž. přenesená",J1155,0)</f>
        <v>0</v>
      </c>
      <c r="BI1155" s="228">
        <f>IF(N1155="nulová",J1155,0)</f>
        <v>0</v>
      </c>
      <c r="BJ1155" s="17" t="s">
        <v>150</v>
      </c>
      <c r="BK1155" s="228">
        <f>ROUND(I1155*H1155,2)</f>
        <v>0</v>
      </c>
      <c r="BL1155" s="17" t="s">
        <v>457</v>
      </c>
      <c r="BM1155" s="227" t="s">
        <v>1434</v>
      </c>
    </row>
    <row r="1156" s="2" customFormat="1" ht="24.15" customHeight="1">
      <c r="A1156" s="38"/>
      <c r="B1156" s="39"/>
      <c r="C1156" s="215" t="s">
        <v>1435</v>
      </c>
      <c r="D1156" s="215" t="s">
        <v>145</v>
      </c>
      <c r="E1156" s="216" t="s">
        <v>1436</v>
      </c>
      <c r="F1156" s="217" t="s">
        <v>1437</v>
      </c>
      <c r="G1156" s="218" t="s">
        <v>421</v>
      </c>
      <c r="H1156" s="219">
        <v>0.023</v>
      </c>
      <c r="I1156" s="220"/>
      <c r="J1156" s="221">
        <f>ROUND(I1156*H1156,2)</f>
        <v>0</v>
      </c>
      <c r="K1156" s="222"/>
      <c r="L1156" s="44"/>
      <c r="M1156" s="223" t="s">
        <v>1</v>
      </c>
      <c r="N1156" s="224" t="s">
        <v>39</v>
      </c>
      <c r="O1156" s="91"/>
      <c r="P1156" s="225">
        <f>O1156*H1156</f>
        <v>0</v>
      </c>
      <c r="Q1156" s="225">
        <v>0</v>
      </c>
      <c r="R1156" s="225">
        <f>Q1156*H1156</f>
        <v>0</v>
      </c>
      <c r="S1156" s="225">
        <v>0</v>
      </c>
      <c r="T1156" s="226">
        <f>S1156*H1156</f>
        <v>0</v>
      </c>
      <c r="U1156" s="38"/>
      <c r="V1156" s="38"/>
      <c r="W1156" s="38"/>
      <c r="X1156" s="38"/>
      <c r="Y1156" s="38"/>
      <c r="Z1156" s="38"/>
      <c r="AA1156" s="38"/>
      <c r="AB1156" s="38"/>
      <c r="AC1156" s="38"/>
      <c r="AD1156" s="38"/>
      <c r="AE1156" s="38"/>
      <c r="AR1156" s="227" t="s">
        <v>457</v>
      </c>
      <c r="AT1156" s="227" t="s">
        <v>145</v>
      </c>
      <c r="AU1156" s="227" t="s">
        <v>150</v>
      </c>
      <c r="AY1156" s="17" t="s">
        <v>141</v>
      </c>
      <c r="BE1156" s="228">
        <f>IF(N1156="základní",J1156,0)</f>
        <v>0</v>
      </c>
      <c r="BF1156" s="228">
        <f>IF(N1156="snížená",J1156,0)</f>
        <v>0</v>
      </c>
      <c r="BG1156" s="228">
        <f>IF(N1156="zákl. přenesená",J1156,0)</f>
        <v>0</v>
      </c>
      <c r="BH1156" s="228">
        <f>IF(N1156="sníž. přenesená",J1156,0)</f>
        <v>0</v>
      </c>
      <c r="BI1156" s="228">
        <f>IF(N1156="nulová",J1156,0)</f>
        <v>0</v>
      </c>
      <c r="BJ1156" s="17" t="s">
        <v>150</v>
      </c>
      <c r="BK1156" s="228">
        <f>ROUND(I1156*H1156,2)</f>
        <v>0</v>
      </c>
      <c r="BL1156" s="17" t="s">
        <v>457</v>
      </c>
      <c r="BM1156" s="227" t="s">
        <v>1438</v>
      </c>
    </row>
    <row r="1157" s="12" customFormat="1" ht="22.8" customHeight="1">
      <c r="A1157" s="12"/>
      <c r="B1157" s="199"/>
      <c r="C1157" s="200"/>
      <c r="D1157" s="201" t="s">
        <v>72</v>
      </c>
      <c r="E1157" s="213" t="s">
        <v>1439</v>
      </c>
      <c r="F1157" s="213" t="s">
        <v>1440</v>
      </c>
      <c r="G1157" s="200"/>
      <c r="H1157" s="200"/>
      <c r="I1157" s="203"/>
      <c r="J1157" s="214">
        <f>BK1157</f>
        <v>0</v>
      </c>
      <c r="K1157" s="200"/>
      <c r="L1157" s="205"/>
      <c r="M1157" s="206"/>
      <c r="N1157" s="207"/>
      <c r="O1157" s="207"/>
      <c r="P1157" s="208">
        <f>SUM(P1158:P1192)</f>
        <v>0</v>
      </c>
      <c r="Q1157" s="207"/>
      <c r="R1157" s="208">
        <f>SUM(R1158:R1192)</f>
        <v>0.014904999999999998</v>
      </c>
      <c r="S1157" s="207"/>
      <c r="T1157" s="209">
        <f>SUM(T1158:T1192)</f>
        <v>0.00029999999999999997</v>
      </c>
      <c r="U1157" s="12"/>
      <c r="V1157" s="12"/>
      <c r="W1157" s="12"/>
      <c r="X1157" s="12"/>
      <c r="Y1157" s="12"/>
      <c r="Z1157" s="12"/>
      <c r="AA1157" s="12"/>
      <c r="AB1157" s="12"/>
      <c r="AC1157" s="12"/>
      <c r="AD1157" s="12"/>
      <c r="AE1157" s="12"/>
      <c r="AR1157" s="210" t="s">
        <v>150</v>
      </c>
      <c r="AT1157" s="211" t="s">
        <v>72</v>
      </c>
      <c r="AU1157" s="211" t="s">
        <v>81</v>
      </c>
      <c r="AY1157" s="210" t="s">
        <v>141</v>
      </c>
      <c r="BK1157" s="212">
        <f>SUM(BK1158:BK1192)</f>
        <v>0</v>
      </c>
    </row>
    <row r="1158" s="2" customFormat="1" ht="24.15" customHeight="1">
      <c r="A1158" s="38"/>
      <c r="B1158" s="39"/>
      <c r="C1158" s="215" t="s">
        <v>1441</v>
      </c>
      <c r="D1158" s="215" t="s">
        <v>145</v>
      </c>
      <c r="E1158" s="216" t="s">
        <v>1442</v>
      </c>
      <c r="F1158" s="217" t="s">
        <v>1443</v>
      </c>
      <c r="G1158" s="218" t="s">
        <v>180</v>
      </c>
      <c r="H1158" s="219">
        <v>70</v>
      </c>
      <c r="I1158" s="220"/>
      <c r="J1158" s="221">
        <f>ROUND(I1158*H1158,2)</f>
        <v>0</v>
      </c>
      <c r="K1158" s="222"/>
      <c r="L1158" s="44"/>
      <c r="M1158" s="223" t="s">
        <v>1</v>
      </c>
      <c r="N1158" s="224" t="s">
        <v>39</v>
      </c>
      <c r="O1158" s="91"/>
      <c r="P1158" s="225">
        <f>O1158*H1158</f>
        <v>0</v>
      </c>
      <c r="Q1158" s="225">
        <v>0</v>
      </c>
      <c r="R1158" s="225">
        <f>Q1158*H1158</f>
        <v>0</v>
      </c>
      <c r="S1158" s="225">
        <v>0</v>
      </c>
      <c r="T1158" s="226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7" t="s">
        <v>457</v>
      </c>
      <c r="AT1158" s="227" t="s">
        <v>145</v>
      </c>
      <c r="AU1158" s="227" t="s">
        <v>150</v>
      </c>
      <c r="AY1158" s="17" t="s">
        <v>141</v>
      </c>
      <c r="BE1158" s="228">
        <f>IF(N1158="základní",J1158,0)</f>
        <v>0</v>
      </c>
      <c r="BF1158" s="228">
        <f>IF(N1158="snížená",J1158,0)</f>
        <v>0</v>
      </c>
      <c r="BG1158" s="228">
        <f>IF(N1158="zákl. přenesená",J1158,0)</f>
        <v>0</v>
      </c>
      <c r="BH1158" s="228">
        <f>IF(N1158="sníž. přenesená",J1158,0)</f>
        <v>0</v>
      </c>
      <c r="BI1158" s="228">
        <f>IF(N1158="nulová",J1158,0)</f>
        <v>0</v>
      </c>
      <c r="BJ1158" s="17" t="s">
        <v>150</v>
      </c>
      <c r="BK1158" s="228">
        <f>ROUND(I1158*H1158,2)</f>
        <v>0</v>
      </c>
      <c r="BL1158" s="17" t="s">
        <v>457</v>
      </c>
      <c r="BM1158" s="227" t="s">
        <v>1444</v>
      </c>
    </row>
    <row r="1159" s="14" customFormat="1">
      <c r="A1159" s="14"/>
      <c r="B1159" s="240"/>
      <c r="C1159" s="241"/>
      <c r="D1159" s="231" t="s">
        <v>152</v>
      </c>
      <c r="E1159" s="242" t="s">
        <v>1</v>
      </c>
      <c r="F1159" s="243" t="s">
        <v>333</v>
      </c>
      <c r="G1159" s="241"/>
      <c r="H1159" s="244">
        <v>70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152</v>
      </c>
      <c r="AU1159" s="250" t="s">
        <v>150</v>
      </c>
      <c r="AV1159" s="14" t="s">
        <v>150</v>
      </c>
      <c r="AW1159" s="14" t="s">
        <v>30</v>
      </c>
      <c r="AX1159" s="14" t="s">
        <v>81</v>
      </c>
      <c r="AY1159" s="250" t="s">
        <v>141</v>
      </c>
    </row>
    <row r="1160" s="2" customFormat="1" ht="21.75" customHeight="1">
      <c r="A1160" s="38"/>
      <c r="B1160" s="39"/>
      <c r="C1160" s="262" t="s">
        <v>1445</v>
      </c>
      <c r="D1160" s="262" t="s">
        <v>465</v>
      </c>
      <c r="E1160" s="263" t="s">
        <v>1446</v>
      </c>
      <c r="F1160" s="264" t="s">
        <v>1447</v>
      </c>
      <c r="G1160" s="265" t="s">
        <v>180</v>
      </c>
      <c r="H1160" s="266">
        <v>73.5</v>
      </c>
      <c r="I1160" s="267"/>
      <c r="J1160" s="268">
        <f>ROUND(I1160*H1160,2)</f>
        <v>0</v>
      </c>
      <c r="K1160" s="269"/>
      <c r="L1160" s="270"/>
      <c r="M1160" s="271" t="s">
        <v>1</v>
      </c>
      <c r="N1160" s="272" t="s">
        <v>39</v>
      </c>
      <c r="O1160" s="91"/>
      <c r="P1160" s="225">
        <f>O1160*H1160</f>
        <v>0</v>
      </c>
      <c r="Q1160" s="225">
        <v>6.9999999999999994E-05</v>
      </c>
      <c r="R1160" s="225">
        <f>Q1160*H1160</f>
        <v>0.0051449999999999994</v>
      </c>
      <c r="S1160" s="225">
        <v>0</v>
      </c>
      <c r="T1160" s="226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27" t="s">
        <v>468</v>
      </c>
      <c r="AT1160" s="227" t="s">
        <v>465</v>
      </c>
      <c r="AU1160" s="227" t="s">
        <v>150</v>
      </c>
      <c r="AY1160" s="17" t="s">
        <v>141</v>
      </c>
      <c r="BE1160" s="228">
        <f>IF(N1160="základní",J1160,0)</f>
        <v>0</v>
      </c>
      <c r="BF1160" s="228">
        <f>IF(N1160="snížená",J1160,0)</f>
        <v>0</v>
      </c>
      <c r="BG1160" s="228">
        <f>IF(N1160="zákl. přenesená",J1160,0)</f>
        <v>0</v>
      </c>
      <c r="BH1160" s="228">
        <f>IF(N1160="sníž. přenesená",J1160,0)</f>
        <v>0</v>
      </c>
      <c r="BI1160" s="228">
        <f>IF(N1160="nulová",J1160,0)</f>
        <v>0</v>
      </c>
      <c r="BJ1160" s="17" t="s">
        <v>150</v>
      </c>
      <c r="BK1160" s="228">
        <f>ROUND(I1160*H1160,2)</f>
        <v>0</v>
      </c>
      <c r="BL1160" s="17" t="s">
        <v>457</v>
      </c>
      <c r="BM1160" s="227" t="s">
        <v>1448</v>
      </c>
    </row>
    <row r="1161" s="14" customFormat="1">
      <c r="A1161" s="14"/>
      <c r="B1161" s="240"/>
      <c r="C1161" s="241"/>
      <c r="D1161" s="231" t="s">
        <v>152</v>
      </c>
      <c r="E1161" s="241"/>
      <c r="F1161" s="243" t="s">
        <v>1449</v>
      </c>
      <c r="G1161" s="241"/>
      <c r="H1161" s="244">
        <v>73.5</v>
      </c>
      <c r="I1161" s="245"/>
      <c r="J1161" s="241"/>
      <c r="K1161" s="241"/>
      <c r="L1161" s="246"/>
      <c r="M1161" s="247"/>
      <c r="N1161" s="248"/>
      <c r="O1161" s="248"/>
      <c r="P1161" s="248"/>
      <c r="Q1161" s="248"/>
      <c r="R1161" s="248"/>
      <c r="S1161" s="248"/>
      <c r="T1161" s="24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0" t="s">
        <v>152</v>
      </c>
      <c r="AU1161" s="250" t="s">
        <v>150</v>
      </c>
      <c r="AV1161" s="14" t="s">
        <v>150</v>
      </c>
      <c r="AW1161" s="14" t="s">
        <v>4</v>
      </c>
      <c r="AX1161" s="14" t="s">
        <v>81</v>
      </c>
      <c r="AY1161" s="250" t="s">
        <v>141</v>
      </c>
    </row>
    <row r="1162" s="2" customFormat="1" ht="24.15" customHeight="1">
      <c r="A1162" s="38"/>
      <c r="B1162" s="39"/>
      <c r="C1162" s="215" t="s">
        <v>1450</v>
      </c>
      <c r="D1162" s="215" t="s">
        <v>145</v>
      </c>
      <c r="E1162" s="216" t="s">
        <v>1451</v>
      </c>
      <c r="F1162" s="217" t="s">
        <v>1452</v>
      </c>
      <c r="G1162" s="218" t="s">
        <v>158</v>
      </c>
      <c r="H1162" s="219">
        <v>8</v>
      </c>
      <c r="I1162" s="220"/>
      <c r="J1162" s="221">
        <f>ROUND(I1162*H1162,2)</f>
        <v>0</v>
      </c>
      <c r="K1162" s="222"/>
      <c r="L1162" s="44"/>
      <c r="M1162" s="223" t="s">
        <v>1</v>
      </c>
      <c r="N1162" s="224" t="s">
        <v>39</v>
      </c>
      <c r="O1162" s="91"/>
      <c r="P1162" s="225">
        <f>O1162*H1162</f>
        <v>0</v>
      </c>
      <c r="Q1162" s="225">
        <v>0</v>
      </c>
      <c r="R1162" s="225">
        <f>Q1162*H1162</f>
        <v>0</v>
      </c>
      <c r="S1162" s="225">
        <v>0</v>
      </c>
      <c r="T1162" s="226">
        <f>S1162*H1162</f>
        <v>0</v>
      </c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  <c r="AE1162" s="38"/>
      <c r="AR1162" s="227" t="s">
        <v>457</v>
      </c>
      <c r="AT1162" s="227" t="s">
        <v>145</v>
      </c>
      <c r="AU1162" s="227" t="s">
        <v>150</v>
      </c>
      <c r="AY1162" s="17" t="s">
        <v>141</v>
      </c>
      <c r="BE1162" s="228">
        <f>IF(N1162="základní",J1162,0)</f>
        <v>0</v>
      </c>
      <c r="BF1162" s="228">
        <f>IF(N1162="snížená",J1162,0)</f>
        <v>0</v>
      </c>
      <c r="BG1162" s="228">
        <f>IF(N1162="zákl. přenesená",J1162,0)</f>
        <v>0</v>
      </c>
      <c r="BH1162" s="228">
        <f>IF(N1162="sníž. přenesená",J1162,0)</f>
        <v>0</v>
      </c>
      <c r="BI1162" s="228">
        <f>IF(N1162="nulová",J1162,0)</f>
        <v>0</v>
      </c>
      <c r="BJ1162" s="17" t="s">
        <v>150</v>
      </c>
      <c r="BK1162" s="228">
        <f>ROUND(I1162*H1162,2)</f>
        <v>0</v>
      </c>
      <c r="BL1162" s="17" t="s">
        <v>457</v>
      </c>
      <c r="BM1162" s="227" t="s">
        <v>1453</v>
      </c>
    </row>
    <row r="1163" s="14" customFormat="1">
      <c r="A1163" s="14"/>
      <c r="B1163" s="240"/>
      <c r="C1163" s="241"/>
      <c r="D1163" s="231" t="s">
        <v>152</v>
      </c>
      <c r="E1163" s="242" t="s">
        <v>1</v>
      </c>
      <c r="F1163" s="243" t="s">
        <v>590</v>
      </c>
      <c r="G1163" s="241"/>
      <c r="H1163" s="244">
        <v>8</v>
      </c>
      <c r="I1163" s="245"/>
      <c r="J1163" s="241"/>
      <c r="K1163" s="241"/>
      <c r="L1163" s="246"/>
      <c r="M1163" s="247"/>
      <c r="N1163" s="248"/>
      <c r="O1163" s="248"/>
      <c r="P1163" s="248"/>
      <c r="Q1163" s="248"/>
      <c r="R1163" s="248"/>
      <c r="S1163" s="248"/>
      <c r="T1163" s="249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0" t="s">
        <v>152</v>
      </c>
      <c r="AU1163" s="250" t="s">
        <v>150</v>
      </c>
      <c r="AV1163" s="14" t="s">
        <v>150</v>
      </c>
      <c r="AW1163" s="14" t="s">
        <v>30</v>
      </c>
      <c r="AX1163" s="14" t="s">
        <v>81</v>
      </c>
      <c r="AY1163" s="250" t="s">
        <v>141</v>
      </c>
    </row>
    <row r="1164" s="2" customFormat="1" ht="24.15" customHeight="1">
      <c r="A1164" s="38"/>
      <c r="B1164" s="39"/>
      <c r="C1164" s="262" t="s">
        <v>1454</v>
      </c>
      <c r="D1164" s="262" t="s">
        <v>465</v>
      </c>
      <c r="E1164" s="263" t="s">
        <v>1455</v>
      </c>
      <c r="F1164" s="264" t="s">
        <v>1456</v>
      </c>
      <c r="G1164" s="265" t="s">
        <v>158</v>
      </c>
      <c r="H1164" s="266">
        <v>8</v>
      </c>
      <c r="I1164" s="267"/>
      <c r="J1164" s="268">
        <f>ROUND(I1164*H1164,2)</f>
        <v>0</v>
      </c>
      <c r="K1164" s="269"/>
      <c r="L1164" s="270"/>
      <c r="M1164" s="271" t="s">
        <v>1</v>
      </c>
      <c r="N1164" s="272" t="s">
        <v>39</v>
      </c>
      <c r="O1164" s="91"/>
      <c r="P1164" s="225">
        <f>O1164*H1164</f>
        <v>0</v>
      </c>
      <c r="Q1164" s="225">
        <v>4.0000000000000003E-05</v>
      </c>
      <c r="R1164" s="225">
        <f>Q1164*H1164</f>
        <v>0.00032000000000000003</v>
      </c>
      <c r="S1164" s="225">
        <v>0</v>
      </c>
      <c r="T1164" s="226">
        <f>S1164*H1164</f>
        <v>0</v>
      </c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  <c r="AE1164" s="38"/>
      <c r="AR1164" s="227" t="s">
        <v>468</v>
      </c>
      <c r="AT1164" s="227" t="s">
        <v>465</v>
      </c>
      <c r="AU1164" s="227" t="s">
        <v>150</v>
      </c>
      <c r="AY1164" s="17" t="s">
        <v>141</v>
      </c>
      <c r="BE1164" s="228">
        <f>IF(N1164="základní",J1164,0)</f>
        <v>0</v>
      </c>
      <c r="BF1164" s="228">
        <f>IF(N1164="snížená",J1164,0)</f>
        <v>0</v>
      </c>
      <c r="BG1164" s="228">
        <f>IF(N1164="zákl. přenesená",J1164,0)</f>
        <v>0</v>
      </c>
      <c r="BH1164" s="228">
        <f>IF(N1164="sníž. přenesená",J1164,0)</f>
        <v>0</v>
      </c>
      <c r="BI1164" s="228">
        <f>IF(N1164="nulová",J1164,0)</f>
        <v>0</v>
      </c>
      <c r="BJ1164" s="17" t="s">
        <v>150</v>
      </c>
      <c r="BK1164" s="228">
        <f>ROUND(I1164*H1164,2)</f>
        <v>0</v>
      </c>
      <c r="BL1164" s="17" t="s">
        <v>457</v>
      </c>
      <c r="BM1164" s="227" t="s">
        <v>1457</v>
      </c>
    </row>
    <row r="1165" s="14" customFormat="1">
      <c r="A1165" s="14"/>
      <c r="B1165" s="240"/>
      <c r="C1165" s="241"/>
      <c r="D1165" s="231" t="s">
        <v>152</v>
      </c>
      <c r="E1165" s="242" t="s">
        <v>1</v>
      </c>
      <c r="F1165" s="243" t="s">
        <v>590</v>
      </c>
      <c r="G1165" s="241"/>
      <c r="H1165" s="244">
        <v>8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0" t="s">
        <v>152</v>
      </c>
      <c r="AU1165" s="250" t="s">
        <v>150</v>
      </c>
      <c r="AV1165" s="14" t="s">
        <v>150</v>
      </c>
      <c r="AW1165" s="14" t="s">
        <v>30</v>
      </c>
      <c r="AX1165" s="14" t="s">
        <v>81</v>
      </c>
      <c r="AY1165" s="250" t="s">
        <v>141</v>
      </c>
    </row>
    <row r="1166" s="2" customFormat="1" ht="24.15" customHeight="1">
      <c r="A1166" s="38"/>
      <c r="B1166" s="39"/>
      <c r="C1166" s="215" t="s">
        <v>1458</v>
      </c>
      <c r="D1166" s="215" t="s">
        <v>145</v>
      </c>
      <c r="E1166" s="216" t="s">
        <v>1451</v>
      </c>
      <c r="F1166" s="217" t="s">
        <v>1452</v>
      </c>
      <c r="G1166" s="218" t="s">
        <v>158</v>
      </c>
      <c r="H1166" s="219">
        <v>1</v>
      </c>
      <c r="I1166" s="220"/>
      <c r="J1166" s="221">
        <f>ROUND(I1166*H1166,2)</f>
        <v>0</v>
      </c>
      <c r="K1166" s="222"/>
      <c r="L1166" s="44"/>
      <c r="M1166" s="223" t="s">
        <v>1</v>
      </c>
      <c r="N1166" s="224" t="s">
        <v>39</v>
      </c>
      <c r="O1166" s="91"/>
      <c r="P1166" s="225">
        <f>O1166*H1166</f>
        <v>0</v>
      </c>
      <c r="Q1166" s="225">
        <v>0</v>
      </c>
      <c r="R1166" s="225">
        <f>Q1166*H1166</f>
        <v>0</v>
      </c>
      <c r="S1166" s="225">
        <v>0</v>
      </c>
      <c r="T1166" s="226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27" t="s">
        <v>457</v>
      </c>
      <c r="AT1166" s="227" t="s">
        <v>145</v>
      </c>
      <c r="AU1166" s="227" t="s">
        <v>150</v>
      </c>
      <c r="AY1166" s="17" t="s">
        <v>141</v>
      </c>
      <c r="BE1166" s="228">
        <f>IF(N1166="základní",J1166,0)</f>
        <v>0</v>
      </c>
      <c r="BF1166" s="228">
        <f>IF(N1166="snížená",J1166,0)</f>
        <v>0</v>
      </c>
      <c r="BG1166" s="228">
        <f>IF(N1166="zákl. přenesená",J1166,0)</f>
        <v>0</v>
      </c>
      <c r="BH1166" s="228">
        <f>IF(N1166="sníž. přenesená",J1166,0)</f>
        <v>0</v>
      </c>
      <c r="BI1166" s="228">
        <f>IF(N1166="nulová",J1166,0)</f>
        <v>0</v>
      </c>
      <c r="BJ1166" s="17" t="s">
        <v>150</v>
      </c>
      <c r="BK1166" s="228">
        <f>ROUND(I1166*H1166,2)</f>
        <v>0</v>
      </c>
      <c r="BL1166" s="17" t="s">
        <v>457</v>
      </c>
      <c r="BM1166" s="227" t="s">
        <v>1459</v>
      </c>
    </row>
    <row r="1167" s="2" customFormat="1" ht="24.15" customHeight="1">
      <c r="A1167" s="38"/>
      <c r="B1167" s="39"/>
      <c r="C1167" s="262" t="s">
        <v>1460</v>
      </c>
      <c r="D1167" s="262" t="s">
        <v>465</v>
      </c>
      <c r="E1167" s="263" t="s">
        <v>1461</v>
      </c>
      <c r="F1167" s="264" t="s">
        <v>1462</v>
      </c>
      <c r="G1167" s="265" t="s">
        <v>158</v>
      </c>
      <c r="H1167" s="266">
        <v>1</v>
      </c>
      <c r="I1167" s="267"/>
      <c r="J1167" s="268">
        <f>ROUND(I1167*H1167,2)</f>
        <v>0</v>
      </c>
      <c r="K1167" s="269"/>
      <c r="L1167" s="270"/>
      <c r="M1167" s="271" t="s">
        <v>1</v>
      </c>
      <c r="N1167" s="272" t="s">
        <v>39</v>
      </c>
      <c r="O1167" s="91"/>
      <c r="P1167" s="225">
        <f>O1167*H1167</f>
        <v>0</v>
      </c>
      <c r="Q1167" s="225">
        <v>0.0010100000000000001</v>
      </c>
      <c r="R1167" s="225">
        <f>Q1167*H1167</f>
        <v>0.0010100000000000001</v>
      </c>
      <c r="S1167" s="225">
        <v>0</v>
      </c>
      <c r="T1167" s="226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27" t="s">
        <v>468</v>
      </c>
      <c r="AT1167" s="227" t="s">
        <v>465</v>
      </c>
      <c r="AU1167" s="227" t="s">
        <v>150</v>
      </c>
      <c r="AY1167" s="17" t="s">
        <v>141</v>
      </c>
      <c r="BE1167" s="228">
        <f>IF(N1167="základní",J1167,0)</f>
        <v>0</v>
      </c>
      <c r="BF1167" s="228">
        <f>IF(N1167="snížená",J1167,0)</f>
        <v>0</v>
      </c>
      <c r="BG1167" s="228">
        <f>IF(N1167="zákl. přenesená",J1167,0)</f>
        <v>0</v>
      </c>
      <c r="BH1167" s="228">
        <f>IF(N1167="sníž. přenesená",J1167,0)</f>
        <v>0</v>
      </c>
      <c r="BI1167" s="228">
        <f>IF(N1167="nulová",J1167,0)</f>
        <v>0</v>
      </c>
      <c r="BJ1167" s="17" t="s">
        <v>150</v>
      </c>
      <c r="BK1167" s="228">
        <f>ROUND(I1167*H1167,2)</f>
        <v>0</v>
      </c>
      <c r="BL1167" s="17" t="s">
        <v>457</v>
      </c>
      <c r="BM1167" s="227" t="s">
        <v>1463</v>
      </c>
    </row>
    <row r="1168" s="2" customFormat="1" ht="21.75" customHeight="1">
      <c r="A1168" s="38"/>
      <c r="B1168" s="39"/>
      <c r="C1168" s="215" t="s">
        <v>1464</v>
      </c>
      <c r="D1168" s="215" t="s">
        <v>145</v>
      </c>
      <c r="E1168" s="216" t="s">
        <v>1465</v>
      </c>
      <c r="F1168" s="217" t="s">
        <v>1466</v>
      </c>
      <c r="G1168" s="218" t="s">
        <v>180</v>
      </c>
      <c r="H1168" s="219">
        <v>35</v>
      </c>
      <c r="I1168" s="220"/>
      <c r="J1168" s="221">
        <f>ROUND(I1168*H1168,2)</f>
        <v>0</v>
      </c>
      <c r="K1168" s="222"/>
      <c r="L1168" s="44"/>
      <c r="M1168" s="223" t="s">
        <v>1</v>
      </c>
      <c r="N1168" s="224" t="s">
        <v>39</v>
      </c>
      <c r="O1168" s="91"/>
      <c r="P1168" s="225">
        <f>O1168*H1168</f>
        <v>0</v>
      </c>
      <c r="Q1168" s="225">
        <v>0</v>
      </c>
      <c r="R1168" s="225">
        <f>Q1168*H1168</f>
        <v>0</v>
      </c>
      <c r="S1168" s="225">
        <v>0</v>
      </c>
      <c r="T1168" s="226">
        <f>S1168*H1168</f>
        <v>0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27" t="s">
        <v>457</v>
      </c>
      <c r="AT1168" s="227" t="s">
        <v>145</v>
      </c>
      <c r="AU1168" s="227" t="s">
        <v>150</v>
      </c>
      <c r="AY1168" s="17" t="s">
        <v>141</v>
      </c>
      <c r="BE1168" s="228">
        <f>IF(N1168="základní",J1168,0)</f>
        <v>0</v>
      </c>
      <c r="BF1168" s="228">
        <f>IF(N1168="snížená",J1168,0)</f>
        <v>0</v>
      </c>
      <c r="BG1168" s="228">
        <f>IF(N1168="zákl. přenesená",J1168,0)</f>
        <v>0</v>
      </c>
      <c r="BH1168" s="228">
        <f>IF(N1168="sníž. přenesená",J1168,0)</f>
        <v>0</v>
      </c>
      <c r="BI1168" s="228">
        <f>IF(N1168="nulová",J1168,0)</f>
        <v>0</v>
      </c>
      <c r="BJ1168" s="17" t="s">
        <v>150</v>
      </c>
      <c r="BK1168" s="228">
        <f>ROUND(I1168*H1168,2)</f>
        <v>0</v>
      </c>
      <c r="BL1168" s="17" t="s">
        <v>457</v>
      </c>
      <c r="BM1168" s="227" t="s">
        <v>1467</v>
      </c>
    </row>
    <row r="1169" s="14" customFormat="1">
      <c r="A1169" s="14"/>
      <c r="B1169" s="240"/>
      <c r="C1169" s="241"/>
      <c r="D1169" s="231" t="s">
        <v>152</v>
      </c>
      <c r="E1169" s="242" t="s">
        <v>1</v>
      </c>
      <c r="F1169" s="243" t="s">
        <v>938</v>
      </c>
      <c r="G1169" s="241"/>
      <c r="H1169" s="244">
        <v>35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0" t="s">
        <v>152</v>
      </c>
      <c r="AU1169" s="250" t="s">
        <v>150</v>
      </c>
      <c r="AV1169" s="14" t="s">
        <v>150</v>
      </c>
      <c r="AW1169" s="14" t="s">
        <v>30</v>
      </c>
      <c r="AX1169" s="14" t="s">
        <v>81</v>
      </c>
      <c r="AY1169" s="250" t="s">
        <v>141</v>
      </c>
    </row>
    <row r="1170" s="2" customFormat="1" ht="24.15" customHeight="1">
      <c r="A1170" s="38"/>
      <c r="B1170" s="39"/>
      <c r="C1170" s="262" t="s">
        <v>1468</v>
      </c>
      <c r="D1170" s="262" t="s">
        <v>465</v>
      </c>
      <c r="E1170" s="263" t="s">
        <v>1469</v>
      </c>
      <c r="F1170" s="264" t="s">
        <v>1470</v>
      </c>
      <c r="G1170" s="265" t="s">
        <v>180</v>
      </c>
      <c r="H1170" s="266">
        <v>38.5</v>
      </c>
      <c r="I1170" s="267"/>
      <c r="J1170" s="268">
        <f>ROUND(I1170*H1170,2)</f>
        <v>0</v>
      </c>
      <c r="K1170" s="269"/>
      <c r="L1170" s="270"/>
      <c r="M1170" s="271" t="s">
        <v>1</v>
      </c>
      <c r="N1170" s="272" t="s">
        <v>39</v>
      </c>
      <c r="O1170" s="91"/>
      <c r="P1170" s="225">
        <f>O1170*H1170</f>
        <v>0</v>
      </c>
      <c r="Q1170" s="225">
        <v>4.0000000000000003E-05</v>
      </c>
      <c r="R1170" s="225">
        <f>Q1170*H1170</f>
        <v>0.0015400000000000001</v>
      </c>
      <c r="S1170" s="225">
        <v>0</v>
      </c>
      <c r="T1170" s="226">
        <f>S1170*H1170</f>
        <v>0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227" t="s">
        <v>468</v>
      </c>
      <c r="AT1170" s="227" t="s">
        <v>465</v>
      </c>
      <c r="AU1170" s="227" t="s">
        <v>150</v>
      </c>
      <c r="AY1170" s="17" t="s">
        <v>141</v>
      </c>
      <c r="BE1170" s="228">
        <f>IF(N1170="základní",J1170,0)</f>
        <v>0</v>
      </c>
      <c r="BF1170" s="228">
        <f>IF(N1170="snížená",J1170,0)</f>
        <v>0</v>
      </c>
      <c r="BG1170" s="228">
        <f>IF(N1170="zákl. přenesená",J1170,0)</f>
        <v>0</v>
      </c>
      <c r="BH1170" s="228">
        <f>IF(N1170="sníž. přenesená",J1170,0)</f>
        <v>0</v>
      </c>
      <c r="BI1170" s="228">
        <f>IF(N1170="nulová",J1170,0)</f>
        <v>0</v>
      </c>
      <c r="BJ1170" s="17" t="s">
        <v>150</v>
      </c>
      <c r="BK1170" s="228">
        <f>ROUND(I1170*H1170,2)</f>
        <v>0</v>
      </c>
      <c r="BL1170" s="17" t="s">
        <v>457</v>
      </c>
      <c r="BM1170" s="227" t="s">
        <v>1471</v>
      </c>
    </row>
    <row r="1171" s="14" customFormat="1">
      <c r="A1171" s="14"/>
      <c r="B1171" s="240"/>
      <c r="C1171" s="241"/>
      <c r="D1171" s="231" t="s">
        <v>152</v>
      </c>
      <c r="E1171" s="242" t="s">
        <v>1</v>
      </c>
      <c r="F1171" s="243" t="s">
        <v>1472</v>
      </c>
      <c r="G1171" s="241"/>
      <c r="H1171" s="244">
        <v>38.5</v>
      </c>
      <c r="I1171" s="245"/>
      <c r="J1171" s="241"/>
      <c r="K1171" s="241"/>
      <c r="L1171" s="246"/>
      <c r="M1171" s="247"/>
      <c r="N1171" s="248"/>
      <c r="O1171" s="248"/>
      <c r="P1171" s="248"/>
      <c r="Q1171" s="248"/>
      <c r="R1171" s="248"/>
      <c r="S1171" s="248"/>
      <c r="T1171" s="24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0" t="s">
        <v>152</v>
      </c>
      <c r="AU1171" s="250" t="s">
        <v>150</v>
      </c>
      <c r="AV1171" s="14" t="s">
        <v>150</v>
      </c>
      <c r="AW1171" s="14" t="s">
        <v>30</v>
      </c>
      <c r="AX1171" s="14" t="s">
        <v>81</v>
      </c>
      <c r="AY1171" s="250" t="s">
        <v>141</v>
      </c>
    </row>
    <row r="1172" s="2" customFormat="1" ht="24.15" customHeight="1">
      <c r="A1172" s="38"/>
      <c r="B1172" s="39"/>
      <c r="C1172" s="215" t="s">
        <v>1473</v>
      </c>
      <c r="D1172" s="215" t="s">
        <v>145</v>
      </c>
      <c r="E1172" s="216" t="s">
        <v>1474</v>
      </c>
      <c r="F1172" s="217" t="s">
        <v>1475</v>
      </c>
      <c r="G1172" s="218" t="s">
        <v>180</v>
      </c>
      <c r="H1172" s="219">
        <v>70</v>
      </c>
      <c r="I1172" s="220"/>
      <c r="J1172" s="221">
        <f>ROUND(I1172*H1172,2)</f>
        <v>0</v>
      </c>
      <c r="K1172" s="222"/>
      <c r="L1172" s="44"/>
      <c r="M1172" s="223" t="s">
        <v>1</v>
      </c>
      <c r="N1172" s="224" t="s">
        <v>39</v>
      </c>
      <c r="O1172" s="91"/>
      <c r="P1172" s="225">
        <f>O1172*H1172</f>
        <v>0</v>
      </c>
      <c r="Q1172" s="225">
        <v>0</v>
      </c>
      <c r="R1172" s="225">
        <f>Q1172*H1172</f>
        <v>0</v>
      </c>
      <c r="S1172" s="225">
        <v>0</v>
      </c>
      <c r="T1172" s="226">
        <f>S1172*H1172</f>
        <v>0</v>
      </c>
      <c r="U1172" s="38"/>
      <c r="V1172" s="38"/>
      <c r="W1172" s="38"/>
      <c r="X1172" s="38"/>
      <c r="Y1172" s="38"/>
      <c r="Z1172" s="38"/>
      <c r="AA1172" s="38"/>
      <c r="AB1172" s="38"/>
      <c r="AC1172" s="38"/>
      <c r="AD1172" s="38"/>
      <c r="AE1172" s="38"/>
      <c r="AR1172" s="227" t="s">
        <v>457</v>
      </c>
      <c r="AT1172" s="227" t="s">
        <v>145</v>
      </c>
      <c r="AU1172" s="227" t="s">
        <v>150</v>
      </c>
      <c r="AY1172" s="17" t="s">
        <v>141</v>
      </c>
      <c r="BE1172" s="228">
        <f>IF(N1172="základní",J1172,0)</f>
        <v>0</v>
      </c>
      <c r="BF1172" s="228">
        <f>IF(N1172="snížená",J1172,0)</f>
        <v>0</v>
      </c>
      <c r="BG1172" s="228">
        <f>IF(N1172="zákl. přenesená",J1172,0)</f>
        <v>0</v>
      </c>
      <c r="BH1172" s="228">
        <f>IF(N1172="sníž. přenesená",J1172,0)</f>
        <v>0</v>
      </c>
      <c r="BI1172" s="228">
        <f>IF(N1172="nulová",J1172,0)</f>
        <v>0</v>
      </c>
      <c r="BJ1172" s="17" t="s">
        <v>150</v>
      </c>
      <c r="BK1172" s="228">
        <f>ROUND(I1172*H1172,2)</f>
        <v>0</v>
      </c>
      <c r="BL1172" s="17" t="s">
        <v>457</v>
      </c>
      <c r="BM1172" s="227" t="s">
        <v>1476</v>
      </c>
    </row>
    <row r="1173" s="14" customFormat="1">
      <c r="A1173" s="14"/>
      <c r="B1173" s="240"/>
      <c r="C1173" s="241"/>
      <c r="D1173" s="231" t="s">
        <v>152</v>
      </c>
      <c r="E1173" s="242" t="s">
        <v>1</v>
      </c>
      <c r="F1173" s="243" t="s">
        <v>333</v>
      </c>
      <c r="G1173" s="241"/>
      <c r="H1173" s="244">
        <v>70</v>
      </c>
      <c r="I1173" s="245"/>
      <c r="J1173" s="241"/>
      <c r="K1173" s="241"/>
      <c r="L1173" s="246"/>
      <c r="M1173" s="247"/>
      <c r="N1173" s="248"/>
      <c r="O1173" s="248"/>
      <c r="P1173" s="248"/>
      <c r="Q1173" s="248"/>
      <c r="R1173" s="248"/>
      <c r="S1173" s="248"/>
      <c r="T1173" s="249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0" t="s">
        <v>152</v>
      </c>
      <c r="AU1173" s="250" t="s">
        <v>150</v>
      </c>
      <c r="AV1173" s="14" t="s">
        <v>150</v>
      </c>
      <c r="AW1173" s="14" t="s">
        <v>30</v>
      </c>
      <c r="AX1173" s="14" t="s">
        <v>81</v>
      </c>
      <c r="AY1173" s="250" t="s">
        <v>141</v>
      </c>
    </row>
    <row r="1174" s="2" customFormat="1" ht="24.15" customHeight="1">
      <c r="A1174" s="38"/>
      <c r="B1174" s="39"/>
      <c r="C1174" s="262" t="s">
        <v>1477</v>
      </c>
      <c r="D1174" s="262" t="s">
        <v>465</v>
      </c>
      <c r="E1174" s="263" t="s">
        <v>1478</v>
      </c>
      <c r="F1174" s="264" t="s">
        <v>1479</v>
      </c>
      <c r="G1174" s="265" t="s">
        <v>180</v>
      </c>
      <c r="H1174" s="266">
        <v>84</v>
      </c>
      <c r="I1174" s="267"/>
      <c r="J1174" s="268">
        <f>ROUND(I1174*H1174,2)</f>
        <v>0</v>
      </c>
      <c r="K1174" s="269"/>
      <c r="L1174" s="270"/>
      <c r="M1174" s="271" t="s">
        <v>1</v>
      </c>
      <c r="N1174" s="272" t="s">
        <v>39</v>
      </c>
      <c r="O1174" s="91"/>
      <c r="P1174" s="225">
        <f>O1174*H1174</f>
        <v>0</v>
      </c>
      <c r="Q1174" s="225">
        <v>6.0000000000000002E-05</v>
      </c>
      <c r="R1174" s="225">
        <f>Q1174*H1174</f>
        <v>0.0050400000000000002</v>
      </c>
      <c r="S1174" s="225">
        <v>0</v>
      </c>
      <c r="T1174" s="226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227" t="s">
        <v>468</v>
      </c>
      <c r="AT1174" s="227" t="s">
        <v>465</v>
      </c>
      <c r="AU1174" s="227" t="s">
        <v>150</v>
      </c>
      <c r="AY1174" s="17" t="s">
        <v>141</v>
      </c>
      <c r="BE1174" s="228">
        <f>IF(N1174="základní",J1174,0)</f>
        <v>0</v>
      </c>
      <c r="BF1174" s="228">
        <f>IF(N1174="snížená",J1174,0)</f>
        <v>0</v>
      </c>
      <c r="BG1174" s="228">
        <f>IF(N1174="zákl. přenesená",J1174,0)</f>
        <v>0</v>
      </c>
      <c r="BH1174" s="228">
        <f>IF(N1174="sníž. přenesená",J1174,0)</f>
        <v>0</v>
      </c>
      <c r="BI1174" s="228">
        <f>IF(N1174="nulová",J1174,0)</f>
        <v>0</v>
      </c>
      <c r="BJ1174" s="17" t="s">
        <v>150</v>
      </c>
      <c r="BK1174" s="228">
        <f>ROUND(I1174*H1174,2)</f>
        <v>0</v>
      </c>
      <c r="BL1174" s="17" t="s">
        <v>457</v>
      </c>
      <c r="BM1174" s="227" t="s">
        <v>1480</v>
      </c>
    </row>
    <row r="1175" s="14" customFormat="1">
      <c r="A1175" s="14"/>
      <c r="B1175" s="240"/>
      <c r="C1175" s="241"/>
      <c r="D1175" s="231" t="s">
        <v>152</v>
      </c>
      <c r="E1175" s="241"/>
      <c r="F1175" s="243" t="s">
        <v>1481</v>
      </c>
      <c r="G1175" s="241"/>
      <c r="H1175" s="244">
        <v>84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0" t="s">
        <v>152</v>
      </c>
      <c r="AU1175" s="250" t="s">
        <v>150</v>
      </c>
      <c r="AV1175" s="14" t="s">
        <v>150</v>
      </c>
      <c r="AW1175" s="14" t="s">
        <v>4</v>
      </c>
      <c r="AX1175" s="14" t="s">
        <v>81</v>
      </c>
      <c r="AY1175" s="250" t="s">
        <v>141</v>
      </c>
    </row>
    <row r="1176" s="2" customFormat="1" ht="21.75" customHeight="1">
      <c r="A1176" s="38"/>
      <c r="B1176" s="39"/>
      <c r="C1176" s="215" t="s">
        <v>1482</v>
      </c>
      <c r="D1176" s="215" t="s">
        <v>145</v>
      </c>
      <c r="E1176" s="216" t="s">
        <v>1483</v>
      </c>
      <c r="F1176" s="217" t="s">
        <v>1484</v>
      </c>
      <c r="G1176" s="218" t="s">
        <v>158</v>
      </c>
      <c r="H1176" s="219">
        <v>1</v>
      </c>
      <c r="I1176" s="220"/>
      <c r="J1176" s="221">
        <f>ROUND(I1176*H1176,2)</f>
        <v>0</v>
      </c>
      <c r="K1176" s="222"/>
      <c r="L1176" s="44"/>
      <c r="M1176" s="223" t="s">
        <v>1</v>
      </c>
      <c r="N1176" s="224" t="s">
        <v>39</v>
      </c>
      <c r="O1176" s="91"/>
      <c r="P1176" s="225">
        <f>O1176*H1176</f>
        <v>0</v>
      </c>
      <c r="Q1176" s="225">
        <v>0</v>
      </c>
      <c r="R1176" s="225">
        <f>Q1176*H1176</f>
        <v>0</v>
      </c>
      <c r="S1176" s="225">
        <v>0</v>
      </c>
      <c r="T1176" s="226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27" t="s">
        <v>457</v>
      </c>
      <c r="AT1176" s="227" t="s">
        <v>145</v>
      </c>
      <c r="AU1176" s="227" t="s">
        <v>150</v>
      </c>
      <c r="AY1176" s="17" t="s">
        <v>141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17" t="s">
        <v>150</v>
      </c>
      <c r="BK1176" s="228">
        <f>ROUND(I1176*H1176,2)</f>
        <v>0</v>
      </c>
      <c r="BL1176" s="17" t="s">
        <v>457</v>
      </c>
      <c r="BM1176" s="227" t="s">
        <v>1485</v>
      </c>
    </row>
    <row r="1177" s="2" customFormat="1" ht="16.5" customHeight="1">
      <c r="A1177" s="38"/>
      <c r="B1177" s="39"/>
      <c r="C1177" s="262" t="s">
        <v>1486</v>
      </c>
      <c r="D1177" s="262" t="s">
        <v>465</v>
      </c>
      <c r="E1177" s="263" t="s">
        <v>1487</v>
      </c>
      <c r="F1177" s="264" t="s">
        <v>1488</v>
      </c>
      <c r="G1177" s="265" t="s">
        <v>158</v>
      </c>
      <c r="H1177" s="266">
        <v>1</v>
      </c>
      <c r="I1177" s="267"/>
      <c r="J1177" s="268">
        <f>ROUND(I1177*H1177,2)</f>
        <v>0</v>
      </c>
      <c r="K1177" s="269"/>
      <c r="L1177" s="270"/>
      <c r="M1177" s="271" t="s">
        <v>1</v>
      </c>
      <c r="N1177" s="272" t="s">
        <v>39</v>
      </c>
      <c r="O1177" s="91"/>
      <c r="P1177" s="225">
        <f>O1177*H1177</f>
        <v>0</v>
      </c>
      <c r="Q1177" s="225">
        <v>0.00044999999999999999</v>
      </c>
      <c r="R1177" s="225">
        <f>Q1177*H1177</f>
        <v>0.00044999999999999999</v>
      </c>
      <c r="S1177" s="225">
        <v>0</v>
      </c>
      <c r="T1177" s="226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27" t="s">
        <v>468</v>
      </c>
      <c r="AT1177" s="227" t="s">
        <v>465</v>
      </c>
      <c r="AU1177" s="227" t="s">
        <v>150</v>
      </c>
      <c r="AY1177" s="17" t="s">
        <v>141</v>
      </c>
      <c r="BE1177" s="228">
        <f>IF(N1177="základní",J1177,0)</f>
        <v>0</v>
      </c>
      <c r="BF1177" s="228">
        <f>IF(N1177="snížená",J1177,0)</f>
        <v>0</v>
      </c>
      <c r="BG1177" s="228">
        <f>IF(N1177="zákl. přenesená",J1177,0)</f>
        <v>0</v>
      </c>
      <c r="BH1177" s="228">
        <f>IF(N1177="sníž. přenesená",J1177,0)</f>
        <v>0</v>
      </c>
      <c r="BI1177" s="228">
        <f>IF(N1177="nulová",J1177,0)</f>
        <v>0</v>
      </c>
      <c r="BJ1177" s="17" t="s">
        <v>150</v>
      </c>
      <c r="BK1177" s="228">
        <f>ROUND(I1177*H1177,2)</f>
        <v>0</v>
      </c>
      <c r="BL1177" s="17" t="s">
        <v>457</v>
      </c>
      <c r="BM1177" s="227" t="s">
        <v>1489</v>
      </c>
    </row>
    <row r="1178" s="2" customFormat="1" ht="21.75" customHeight="1">
      <c r="A1178" s="38"/>
      <c r="B1178" s="39"/>
      <c r="C1178" s="215" t="s">
        <v>1490</v>
      </c>
      <c r="D1178" s="215" t="s">
        <v>145</v>
      </c>
      <c r="E1178" s="216" t="s">
        <v>1491</v>
      </c>
      <c r="F1178" s="217" t="s">
        <v>1492</v>
      </c>
      <c r="G1178" s="218" t="s">
        <v>158</v>
      </c>
      <c r="H1178" s="219">
        <v>1</v>
      </c>
      <c r="I1178" s="220"/>
      <c r="J1178" s="221">
        <f>ROUND(I1178*H1178,2)</f>
        <v>0</v>
      </c>
      <c r="K1178" s="222"/>
      <c r="L1178" s="44"/>
      <c r="M1178" s="223" t="s">
        <v>1</v>
      </c>
      <c r="N1178" s="224" t="s">
        <v>39</v>
      </c>
      <c r="O1178" s="91"/>
      <c r="P1178" s="225">
        <f>O1178*H1178</f>
        <v>0</v>
      </c>
      <c r="Q1178" s="225">
        <v>0</v>
      </c>
      <c r="R1178" s="225">
        <f>Q1178*H1178</f>
        <v>0</v>
      </c>
      <c r="S1178" s="225">
        <v>0.00029999999999999997</v>
      </c>
      <c r="T1178" s="226">
        <f>S1178*H1178</f>
        <v>0.00029999999999999997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457</v>
      </c>
      <c r="AT1178" s="227" t="s">
        <v>145</v>
      </c>
      <c r="AU1178" s="227" t="s">
        <v>150</v>
      </c>
      <c r="AY1178" s="17" t="s">
        <v>141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150</v>
      </c>
      <c r="BK1178" s="228">
        <f>ROUND(I1178*H1178,2)</f>
        <v>0</v>
      </c>
      <c r="BL1178" s="17" t="s">
        <v>457</v>
      </c>
      <c r="BM1178" s="227" t="s">
        <v>1493</v>
      </c>
    </row>
    <row r="1179" s="2" customFormat="1" ht="16.5" customHeight="1">
      <c r="A1179" s="38"/>
      <c r="B1179" s="39"/>
      <c r="C1179" s="215" t="s">
        <v>1494</v>
      </c>
      <c r="D1179" s="215" t="s">
        <v>145</v>
      </c>
      <c r="E1179" s="216" t="s">
        <v>1495</v>
      </c>
      <c r="F1179" s="217" t="s">
        <v>1496</v>
      </c>
      <c r="G1179" s="218" t="s">
        <v>158</v>
      </c>
      <c r="H1179" s="219">
        <v>3.2000000000000002</v>
      </c>
      <c r="I1179" s="220"/>
      <c r="J1179" s="221">
        <f>ROUND(I1179*H1179,2)</f>
        <v>0</v>
      </c>
      <c r="K1179" s="222"/>
      <c r="L1179" s="44"/>
      <c r="M1179" s="223" t="s">
        <v>1</v>
      </c>
      <c r="N1179" s="224" t="s">
        <v>39</v>
      </c>
      <c r="O1179" s="91"/>
      <c r="P1179" s="225">
        <f>O1179*H1179</f>
        <v>0</v>
      </c>
      <c r="Q1179" s="225">
        <v>0</v>
      </c>
      <c r="R1179" s="225">
        <f>Q1179*H1179</f>
        <v>0</v>
      </c>
      <c r="S1179" s="225">
        <v>0</v>
      </c>
      <c r="T1179" s="226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27" t="s">
        <v>305</v>
      </c>
      <c r="AT1179" s="227" t="s">
        <v>145</v>
      </c>
      <c r="AU1179" s="227" t="s">
        <v>150</v>
      </c>
      <c r="AY1179" s="17" t="s">
        <v>141</v>
      </c>
      <c r="BE1179" s="228">
        <f>IF(N1179="základní",J1179,0)</f>
        <v>0</v>
      </c>
      <c r="BF1179" s="228">
        <f>IF(N1179="snížená",J1179,0)</f>
        <v>0</v>
      </c>
      <c r="BG1179" s="228">
        <f>IF(N1179="zákl. přenesená",J1179,0)</f>
        <v>0</v>
      </c>
      <c r="BH1179" s="228">
        <f>IF(N1179="sníž. přenesená",J1179,0)</f>
        <v>0</v>
      </c>
      <c r="BI1179" s="228">
        <f>IF(N1179="nulová",J1179,0)</f>
        <v>0</v>
      </c>
      <c r="BJ1179" s="17" t="s">
        <v>150</v>
      </c>
      <c r="BK1179" s="228">
        <f>ROUND(I1179*H1179,2)</f>
        <v>0</v>
      </c>
      <c r="BL1179" s="17" t="s">
        <v>305</v>
      </c>
      <c r="BM1179" s="227" t="s">
        <v>1497</v>
      </c>
    </row>
    <row r="1180" s="2" customFormat="1" ht="24.15" customHeight="1">
      <c r="A1180" s="38"/>
      <c r="B1180" s="39"/>
      <c r="C1180" s="262" t="s">
        <v>1498</v>
      </c>
      <c r="D1180" s="262" t="s">
        <v>465</v>
      </c>
      <c r="E1180" s="263" t="s">
        <v>1499</v>
      </c>
      <c r="F1180" s="264" t="s">
        <v>1500</v>
      </c>
      <c r="G1180" s="265" t="s">
        <v>158</v>
      </c>
      <c r="H1180" s="266">
        <v>4</v>
      </c>
      <c r="I1180" s="267"/>
      <c r="J1180" s="268">
        <f>ROUND(I1180*H1180,2)</f>
        <v>0</v>
      </c>
      <c r="K1180" s="269"/>
      <c r="L1180" s="270"/>
      <c r="M1180" s="271" t="s">
        <v>1</v>
      </c>
      <c r="N1180" s="272" t="s">
        <v>39</v>
      </c>
      <c r="O1180" s="91"/>
      <c r="P1180" s="225">
        <f>O1180*H1180</f>
        <v>0</v>
      </c>
      <c r="Q1180" s="225">
        <v>0.00010000000000000001</v>
      </c>
      <c r="R1180" s="225">
        <f>Q1180*H1180</f>
        <v>0.00040000000000000002</v>
      </c>
      <c r="S1180" s="225">
        <v>0</v>
      </c>
      <c r="T1180" s="226">
        <f>S1180*H1180</f>
        <v>0</v>
      </c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R1180" s="227" t="s">
        <v>637</v>
      </c>
      <c r="AT1180" s="227" t="s">
        <v>465</v>
      </c>
      <c r="AU1180" s="227" t="s">
        <v>150</v>
      </c>
      <c r="AY1180" s="17" t="s">
        <v>141</v>
      </c>
      <c r="BE1180" s="228">
        <f>IF(N1180="základní",J1180,0)</f>
        <v>0</v>
      </c>
      <c r="BF1180" s="228">
        <f>IF(N1180="snížená",J1180,0)</f>
        <v>0</v>
      </c>
      <c r="BG1180" s="228">
        <f>IF(N1180="zákl. přenesená",J1180,0)</f>
        <v>0</v>
      </c>
      <c r="BH1180" s="228">
        <f>IF(N1180="sníž. přenesená",J1180,0)</f>
        <v>0</v>
      </c>
      <c r="BI1180" s="228">
        <f>IF(N1180="nulová",J1180,0)</f>
        <v>0</v>
      </c>
      <c r="BJ1180" s="17" t="s">
        <v>150</v>
      </c>
      <c r="BK1180" s="228">
        <f>ROUND(I1180*H1180,2)</f>
        <v>0</v>
      </c>
      <c r="BL1180" s="17" t="s">
        <v>637</v>
      </c>
      <c r="BM1180" s="227" t="s">
        <v>1501</v>
      </c>
    </row>
    <row r="1181" s="14" customFormat="1">
      <c r="A1181" s="14"/>
      <c r="B1181" s="240"/>
      <c r="C1181" s="241"/>
      <c r="D1181" s="231" t="s">
        <v>152</v>
      </c>
      <c r="E1181" s="242" t="s">
        <v>1</v>
      </c>
      <c r="F1181" s="243" t="s">
        <v>149</v>
      </c>
      <c r="G1181" s="241"/>
      <c r="H1181" s="244">
        <v>4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0" t="s">
        <v>152</v>
      </c>
      <c r="AU1181" s="250" t="s">
        <v>150</v>
      </c>
      <c r="AV1181" s="14" t="s">
        <v>150</v>
      </c>
      <c r="AW1181" s="14" t="s">
        <v>30</v>
      </c>
      <c r="AX1181" s="14" t="s">
        <v>81</v>
      </c>
      <c r="AY1181" s="250" t="s">
        <v>141</v>
      </c>
    </row>
    <row r="1182" s="2" customFormat="1" ht="21.75" customHeight="1">
      <c r="A1182" s="38"/>
      <c r="B1182" s="39"/>
      <c r="C1182" s="262" t="s">
        <v>1502</v>
      </c>
      <c r="D1182" s="262" t="s">
        <v>465</v>
      </c>
      <c r="E1182" s="263" t="s">
        <v>1503</v>
      </c>
      <c r="F1182" s="264" t="s">
        <v>1504</v>
      </c>
      <c r="G1182" s="265" t="s">
        <v>158</v>
      </c>
      <c r="H1182" s="266">
        <v>4</v>
      </c>
      <c r="I1182" s="267"/>
      <c r="J1182" s="268">
        <f>ROUND(I1182*H1182,2)</f>
        <v>0</v>
      </c>
      <c r="K1182" s="269"/>
      <c r="L1182" s="270"/>
      <c r="M1182" s="271" t="s">
        <v>1</v>
      </c>
      <c r="N1182" s="272" t="s">
        <v>39</v>
      </c>
      <c r="O1182" s="91"/>
      <c r="P1182" s="225">
        <f>O1182*H1182</f>
        <v>0</v>
      </c>
      <c r="Q1182" s="225">
        <v>0.00010000000000000001</v>
      </c>
      <c r="R1182" s="225">
        <f>Q1182*H1182</f>
        <v>0.00040000000000000002</v>
      </c>
      <c r="S1182" s="225">
        <v>0</v>
      </c>
      <c r="T1182" s="226">
        <f>S1182*H1182</f>
        <v>0</v>
      </c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R1182" s="227" t="s">
        <v>637</v>
      </c>
      <c r="AT1182" s="227" t="s">
        <v>465</v>
      </c>
      <c r="AU1182" s="227" t="s">
        <v>150</v>
      </c>
      <c r="AY1182" s="17" t="s">
        <v>141</v>
      </c>
      <c r="BE1182" s="228">
        <f>IF(N1182="základní",J1182,0)</f>
        <v>0</v>
      </c>
      <c r="BF1182" s="228">
        <f>IF(N1182="snížená",J1182,0)</f>
        <v>0</v>
      </c>
      <c r="BG1182" s="228">
        <f>IF(N1182="zákl. přenesená",J1182,0)</f>
        <v>0</v>
      </c>
      <c r="BH1182" s="228">
        <f>IF(N1182="sníž. přenesená",J1182,0)</f>
        <v>0</v>
      </c>
      <c r="BI1182" s="228">
        <f>IF(N1182="nulová",J1182,0)</f>
        <v>0</v>
      </c>
      <c r="BJ1182" s="17" t="s">
        <v>150</v>
      </c>
      <c r="BK1182" s="228">
        <f>ROUND(I1182*H1182,2)</f>
        <v>0</v>
      </c>
      <c r="BL1182" s="17" t="s">
        <v>637</v>
      </c>
      <c r="BM1182" s="227" t="s">
        <v>1505</v>
      </c>
    </row>
    <row r="1183" s="2" customFormat="1" ht="16.5" customHeight="1">
      <c r="A1183" s="38"/>
      <c r="B1183" s="39"/>
      <c r="C1183" s="215" t="s">
        <v>1506</v>
      </c>
      <c r="D1183" s="215" t="s">
        <v>145</v>
      </c>
      <c r="E1183" s="216" t="s">
        <v>1507</v>
      </c>
      <c r="F1183" s="217" t="s">
        <v>1508</v>
      </c>
      <c r="G1183" s="218" t="s">
        <v>158</v>
      </c>
      <c r="H1183" s="219">
        <v>4</v>
      </c>
      <c r="I1183" s="220"/>
      <c r="J1183" s="221">
        <f>ROUND(I1183*H1183,2)</f>
        <v>0</v>
      </c>
      <c r="K1183" s="222"/>
      <c r="L1183" s="44"/>
      <c r="M1183" s="223" t="s">
        <v>1</v>
      </c>
      <c r="N1183" s="224" t="s">
        <v>39</v>
      </c>
      <c r="O1183" s="91"/>
      <c r="P1183" s="225">
        <f>O1183*H1183</f>
        <v>0</v>
      </c>
      <c r="Q1183" s="225">
        <v>0</v>
      </c>
      <c r="R1183" s="225">
        <f>Q1183*H1183</f>
        <v>0</v>
      </c>
      <c r="S1183" s="225">
        <v>0</v>
      </c>
      <c r="T1183" s="226">
        <f>S1183*H1183</f>
        <v>0</v>
      </c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R1183" s="227" t="s">
        <v>457</v>
      </c>
      <c r="AT1183" s="227" t="s">
        <v>145</v>
      </c>
      <c r="AU1183" s="227" t="s">
        <v>150</v>
      </c>
      <c r="AY1183" s="17" t="s">
        <v>141</v>
      </c>
      <c r="BE1183" s="228">
        <f>IF(N1183="základní",J1183,0)</f>
        <v>0</v>
      </c>
      <c r="BF1183" s="228">
        <f>IF(N1183="snížená",J1183,0)</f>
        <v>0</v>
      </c>
      <c r="BG1183" s="228">
        <f>IF(N1183="zákl. přenesená",J1183,0)</f>
        <v>0</v>
      </c>
      <c r="BH1183" s="228">
        <f>IF(N1183="sníž. přenesená",J1183,0)</f>
        <v>0</v>
      </c>
      <c r="BI1183" s="228">
        <f>IF(N1183="nulová",J1183,0)</f>
        <v>0</v>
      </c>
      <c r="BJ1183" s="17" t="s">
        <v>150</v>
      </c>
      <c r="BK1183" s="228">
        <f>ROUND(I1183*H1183,2)</f>
        <v>0</v>
      </c>
      <c r="BL1183" s="17" t="s">
        <v>457</v>
      </c>
      <c r="BM1183" s="227" t="s">
        <v>1509</v>
      </c>
    </row>
    <row r="1184" s="14" customFormat="1">
      <c r="A1184" s="14"/>
      <c r="B1184" s="240"/>
      <c r="C1184" s="241"/>
      <c r="D1184" s="231" t="s">
        <v>152</v>
      </c>
      <c r="E1184" s="242" t="s">
        <v>1</v>
      </c>
      <c r="F1184" s="243" t="s">
        <v>149</v>
      </c>
      <c r="G1184" s="241"/>
      <c r="H1184" s="244">
        <v>4</v>
      </c>
      <c r="I1184" s="245"/>
      <c r="J1184" s="241"/>
      <c r="K1184" s="241"/>
      <c r="L1184" s="246"/>
      <c r="M1184" s="247"/>
      <c r="N1184" s="248"/>
      <c r="O1184" s="248"/>
      <c r="P1184" s="248"/>
      <c r="Q1184" s="248"/>
      <c r="R1184" s="248"/>
      <c r="S1184" s="248"/>
      <c r="T1184" s="249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0" t="s">
        <v>152</v>
      </c>
      <c r="AU1184" s="250" t="s">
        <v>150</v>
      </c>
      <c r="AV1184" s="14" t="s">
        <v>150</v>
      </c>
      <c r="AW1184" s="14" t="s">
        <v>30</v>
      </c>
      <c r="AX1184" s="14" t="s">
        <v>73</v>
      </c>
      <c r="AY1184" s="250" t="s">
        <v>141</v>
      </c>
    </row>
    <row r="1185" s="15" customFormat="1">
      <c r="A1185" s="15"/>
      <c r="B1185" s="251"/>
      <c r="C1185" s="252"/>
      <c r="D1185" s="231" t="s">
        <v>152</v>
      </c>
      <c r="E1185" s="253" t="s">
        <v>1</v>
      </c>
      <c r="F1185" s="254" t="s">
        <v>170</v>
      </c>
      <c r="G1185" s="252"/>
      <c r="H1185" s="255">
        <v>4</v>
      </c>
      <c r="I1185" s="256"/>
      <c r="J1185" s="252"/>
      <c r="K1185" s="252"/>
      <c r="L1185" s="257"/>
      <c r="M1185" s="258"/>
      <c r="N1185" s="259"/>
      <c r="O1185" s="259"/>
      <c r="P1185" s="259"/>
      <c r="Q1185" s="259"/>
      <c r="R1185" s="259"/>
      <c r="S1185" s="259"/>
      <c r="T1185" s="260"/>
      <c r="U1185" s="15"/>
      <c r="V1185" s="15"/>
      <c r="W1185" s="15"/>
      <c r="X1185" s="15"/>
      <c r="Y1185" s="15"/>
      <c r="Z1185" s="15"/>
      <c r="AA1185" s="15"/>
      <c r="AB1185" s="15"/>
      <c r="AC1185" s="15"/>
      <c r="AD1185" s="15"/>
      <c r="AE1185" s="15"/>
      <c r="AT1185" s="261" t="s">
        <v>152</v>
      </c>
      <c r="AU1185" s="261" t="s">
        <v>150</v>
      </c>
      <c r="AV1185" s="15" t="s">
        <v>149</v>
      </c>
      <c r="AW1185" s="15" t="s">
        <v>30</v>
      </c>
      <c r="AX1185" s="15" t="s">
        <v>81</v>
      </c>
      <c r="AY1185" s="261" t="s">
        <v>141</v>
      </c>
    </row>
    <row r="1186" s="2" customFormat="1" ht="24.15" customHeight="1">
      <c r="A1186" s="38"/>
      <c r="B1186" s="39"/>
      <c r="C1186" s="262" t="s">
        <v>1510</v>
      </c>
      <c r="D1186" s="262" t="s">
        <v>465</v>
      </c>
      <c r="E1186" s="263" t="s">
        <v>1511</v>
      </c>
      <c r="F1186" s="264" t="s">
        <v>1512</v>
      </c>
      <c r="G1186" s="265" t="s">
        <v>158</v>
      </c>
      <c r="H1186" s="266">
        <v>4</v>
      </c>
      <c r="I1186" s="267"/>
      <c r="J1186" s="268">
        <f>ROUND(I1186*H1186,2)</f>
        <v>0</v>
      </c>
      <c r="K1186" s="269"/>
      <c r="L1186" s="270"/>
      <c r="M1186" s="271" t="s">
        <v>1</v>
      </c>
      <c r="N1186" s="272" t="s">
        <v>39</v>
      </c>
      <c r="O1186" s="91"/>
      <c r="P1186" s="225">
        <f>O1186*H1186</f>
        <v>0</v>
      </c>
      <c r="Q1186" s="225">
        <v>0.00014999999999999999</v>
      </c>
      <c r="R1186" s="225">
        <f>Q1186*H1186</f>
        <v>0.00059999999999999995</v>
      </c>
      <c r="S1186" s="225">
        <v>0</v>
      </c>
      <c r="T1186" s="226">
        <f>S1186*H1186</f>
        <v>0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227" t="s">
        <v>468</v>
      </c>
      <c r="AT1186" s="227" t="s">
        <v>465</v>
      </c>
      <c r="AU1186" s="227" t="s">
        <v>150</v>
      </c>
      <c r="AY1186" s="17" t="s">
        <v>141</v>
      </c>
      <c r="BE1186" s="228">
        <f>IF(N1186="základní",J1186,0)</f>
        <v>0</v>
      </c>
      <c r="BF1186" s="228">
        <f>IF(N1186="snížená",J1186,0)</f>
        <v>0</v>
      </c>
      <c r="BG1186" s="228">
        <f>IF(N1186="zákl. přenesená",J1186,0)</f>
        <v>0</v>
      </c>
      <c r="BH1186" s="228">
        <f>IF(N1186="sníž. přenesená",J1186,0)</f>
        <v>0</v>
      </c>
      <c r="BI1186" s="228">
        <f>IF(N1186="nulová",J1186,0)</f>
        <v>0</v>
      </c>
      <c r="BJ1186" s="17" t="s">
        <v>150</v>
      </c>
      <c r="BK1186" s="228">
        <f>ROUND(I1186*H1186,2)</f>
        <v>0</v>
      </c>
      <c r="BL1186" s="17" t="s">
        <v>457</v>
      </c>
      <c r="BM1186" s="227" t="s">
        <v>1513</v>
      </c>
    </row>
    <row r="1187" s="14" customFormat="1">
      <c r="A1187" s="14"/>
      <c r="B1187" s="240"/>
      <c r="C1187" s="241"/>
      <c r="D1187" s="231" t="s">
        <v>152</v>
      </c>
      <c r="E1187" s="242" t="s">
        <v>1</v>
      </c>
      <c r="F1187" s="243" t="s">
        <v>149</v>
      </c>
      <c r="G1187" s="241"/>
      <c r="H1187" s="244">
        <v>4</v>
      </c>
      <c r="I1187" s="245"/>
      <c r="J1187" s="241"/>
      <c r="K1187" s="241"/>
      <c r="L1187" s="246"/>
      <c r="M1187" s="247"/>
      <c r="N1187" s="248"/>
      <c r="O1187" s="248"/>
      <c r="P1187" s="248"/>
      <c r="Q1187" s="248"/>
      <c r="R1187" s="248"/>
      <c r="S1187" s="248"/>
      <c r="T1187" s="24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0" t="s">
        <v>152</v>
      </c>
      <c r="AU1187" s="250" t="s">
        <v>150</v>
      </c>
      <c r="AV1187" s="14" t="s">
        <v>150</v>
      </c>
      <c r="AW1187" s="14" t="s">
        <v>30</v>
      </c>
      <c r="AX1187" s="14" t="s">
        <v>81</v>
      </c>
      <c r="AY1187" s="250" t="s">
        <v>141</v>
      </c>
    </row>
    <row r="1188" s="2" customFormat="1" ht="16.5" customHeight="1">
      <c r="A1188" s="38"/>
      <c r="B1188" s="39"/>
      <c r="C1188" s="262" t="s">
        <v>1514</v>
      </c>
      <c r="D1188" s="262" t="s">
        <v>465</v>
      </c>
      <c r="E1188" s="263" t="s">
        <v>1515</v>
      </c>
      <c r="F1188" s="264" t="s">
        <v>1516</v>
      </c>
      <c r="G1188" s="265" t="s">
        <v>1517</v>
      </c>
      <c r="H1188" s="266">
        <v>3</v>
      </c>
      <c r="I1188" s="267"/>
      <c r="J1188" s="268">
        <f>ROUND(I1188*H1188,2)</f>
        <v>0</v>
      </c>
      <c r="K1188" s="269"/>
      <c r="L1188" s="270"/>
      <c r="M1188" s="271" t="s">
        <v>1</v>
      </c>
      <c r="N1188" s="272" t="s">
        <v>39</v>
      </c>
      <c r="O1188" s="91"/>
      <c r="P1188" s="225">
        <f>O1188*H1188</f>
        <v>0</v>
      </c>
      <c r="Q1188" s="225">
        <v>0</v>
      </c>
      <c r="R1188" s="225">
        <f>Q1188*H1188</f>
        <v>0</v>
      </c>
      <c r="S1188" s="225">
        <v>0</v>
      </c>
      <c r="T1188" s="226">
        <f>S1188*H1188</f>
        <v>0</v>
      </c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R1188" s="227" t="s">
        <v>468</v>
      </c>
      <c r="AT1188" s="227" t="s">
        <v>465</v>
      </c>
      <c r="AU1188" s="227" t="s">
        <v>150</v>
      </c>
      <c r="AY1188" s="17" t="s">
        <v>141</v>
      </c>
      <c r="BE1188" s="228">
        <f>IF(N1188="základní",J1188,0)</f>
        <v>0</v>
      </c>
      <c r="BF1188" s="228">
        <f>IF(N1188="snížená",J1188,0)</f>
        <v>0</v>
      </c>
      <c r="BG1188" s="228">
        <f>IF(N1188="zákl. přenesená",J1188,0)</f>
        <v>0</v>
      </c>
      <c r="BH1188" s="228">
        <f>IF(N1188="sníž. přenesená",J1188,0)</f>
        <v>0</v>
      </c>
      <c r="BI1188" s="228">
        <f>IF(N1188="nulová",J1188,0)</f>
        <v>0</v>
      </c>
      <c r="BJ1188" s="17" t="s">
        <v>150</v>
      </c>
      <c r="BK1188" s="228">
        <f>ROUND(I1188*H1188,2)</f>
        <v>0</v>
      </c>
      <c r="BL1188" s="17" t="s">
        <v>457</v>
      </c>
      <c r="BM1188" s="227" t="s">
        <v>1518</v>
      </c>
    </row>
    <row r="1189" s="14" customFormat="1">
      <c r="A1189" s="14"/>
      <c r="B1189" s="240"/>
      <c r="C1189" s="241"/>
      <c r="D1189" s="231" t="s">
        <v>152</v>
      </c>
      <c r="E1189" s="242" t="s">
        <v>1</v>
      </c>
      <c r="F1189" s="243" t="s">
        <v>142</v>
      </c>
      <c r="G1189" s="241"/>
      <c r="H1189" s="244">
        <v>3</v>
      </c>
      <c r="I1189" s="245"/>
      <c r="J1189" s="241"/>
      <c r="K1189" s="241"/>
      <c r="L1189" s="246"/>
      <c r="M1189" s="247"/>
      <c r="N1189" s="248"/>
      <c r="O1189" s="248"/>
      <c r="P1189" s="248"/>
      <c r="Q1189" s="248"/>
      <c r="R1189" s="248"/>
      <c r="S1189" s="248"/>
      <c r="T1189" s="249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0" t="s">
        <v>152</v>
      </c>
      <c r="AU1189" s="250" t="s">
        <v>150</v>
      </c>
      <c r="AV1189" s="14" t="s">
        <v>150</v>
      </c>
      <c r="AW1189" s="14" t="s">
        <v>30</v>
      </c>
      <c r="AX1189" s="14" t="s">
        <v>81</v>
      </c>
      <c r="AY1189" s="250" t="s">
        <v>141</v>
      </c>
    </row>
    <row r="1190" s="2" customFormat="1" ht="24.15" customHeight="1">
      <c r="A1190" s="38"/>
      <c r="B1190" s="39"/>
      <c r="C1190" s="215" t="s">
        <v>1519</v>
      </c>
      <c r="D1190" s="215" t="s">
        <v>145</v>
      </c>
      <c r="E1190" s="216" t="s">
        <v>1520</v>
      </c>
      <c r="F1190" s="217" t="s">
        <v>1521</v>
      </c>
      <c r="G1190" s="218" t="s">
        <v>421</v>
      </c>
      <c r="H1190" s="219">
        <v>0.014</v>
      </c>
      <c r="I1190" s="220"/>
      <c r="J1190" s="221">
        <f>ROUND(I1190*H1190,2)</f>
        <v>0</v>
      </c>
      <c r="K1190" s="222"/>
      <c r="L1190" s="44"/>
      <c r="M1190" s="223" t="s">
        <v>1</v>
      </c>
      <c r="N1190" s="224" t="s">
        <v>39</v>
      </c>
      <c r="O1190" s="91"/>
      <c r="P1190" s="225">
        <f>O1190*H1190</f>
        <v>0</v>
      </c>
      <c r="Q1190" s="225">
        <v>0</v>
      </c>
      <c r="R1190" s="225">
        <f>Q1190*H1190</f>
        <v>0</v>
      </c>
      <c r="S1190" s="225">
        <v>0</v>
      </c>
      <c r="T1190" s="226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457</v>
      </c>
      <c r="AT1190" s="227" t="s">
        <v>145</v>
      </c>
      <c r="AU1190" s="227" t="s">
        <v>150</v>
      </c>
      <c r="AY1190" s="17" t="s">
        <v>141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150</v>
      </c>
      <c r="BK1190" s="228">
        <f>ROUND(I1190*H1190,2)</f>
        <v>0</v>
      </c>
      <c r="BL1190" s="17" t="s">
        <v>457</v>
      </c>
      <c r="BM1190" s="227" t="s">
        <v>1522</v>
      </c>
    </row>
    <row r="1191" s="2" customFormat="1" ht="24.15" customHeight="1">
      <c r="A1191" s="38"/>
      <c r="B1191" s="39"/>
      <c r="C1191" s="215" t="s">
        <v>1523</v>
      </c>
      <c r="D1191" s="215" t="s">
        <v>145</v>
      </c>
      <c r="E1191" s="216" t="s">
        <v>1524</v>
      </c>
      <c r="F1191" s="217" t="s">
        <v>1525</v>
      </c>
      <c r="G1191" s="218" t="s">
        <v>421</v>
      </c>
      <c r="H1191" s="219">
        <v>0.014</v>
      </c>
      <c r="I1191" s="220"/>
      <c r="J1191" s="221">
        <f>ROUND(I1191*H1191,2)</f>
        <v>0</v>
      </c>
      <c r="K1191" s="222"/>
      <c r="L1191" s="44"/>
      <c r="M1191" s="223" t="s">
        <v>1</v>
      </c>
      <c r="N1191" s="224" t="s">
        <v>39</v>
      </c>
      <c r="O1191" s="91"/>
      <c r="P1191" s="225">
        <f>O1191*H1191</f>
        <v>0</v>
      </c>
      <c r="Q1191" s="225">
        <v>0</v>
      </c>
      <c r="R1191" s="225">
        <f>Q1191*H1191</f>
        <v>0</v>
      </c>
      <c r="S1191" s="225">
        <v>0</v>
      </c>
      <c r="T1191" s="226">
        <f>S1191*H1191</f>
        <v>0</v>
      </c>
      <c r="U1191" s="38"/>
      <c r="V1191" s="38"/>
      <c r="W1191" s="38"/>
      <c r="X1191" s="38"/>
      <c r="Y1191" s="38"/>
      <c r="Z1191" s="38"/>
      <c r="AA1191" s="38"/>
      <c r="AB1191" s="38"/>
      <c r="AC1191" s="38"/>
      <c r="AD1191" s="38"/>
      <c r="AE1191" s="38"/>
      <c r="AR1191" s="227" t="s">
        <v>457</v>
      </c>
      <c r="AT1191" s="227" t="s">
        <v>145</v>
      </c>
      <c r="AU1191" s="227" t="s">
        <v>150</v>
      </c>
      <c r="AY1191" s="17" t="s">
        <v>141</v>
      </c>
      <c r="BE1191" s="228">
        <f>IF(N1191="základní",J1191,0)</f>
        <v>0</v>
      </c>
      <c r="BF1191" s="228">
        <f>IF(N1191="snížená",J1191,0)</f>
        <v>0</v>
      </c>
      <c r="BG1191" s="228">
        <f>IF(N1191="zákl. přenesená",J1191,0)</f>
        <v>0</v>
      </c>
      <c r="BH1191" s="228">
        <f>IF(N1191="sníž. přenesená",J1191,0)</f>
        <v>0</v>
      </c>
      <c r="BI1191" s="228">
        <f>IF(N1191="nulová",J1191,0)</f>
        <v>0</v>
      </c>
      <c r="BJ1191" s="17" t="s">
        <v>150</v>
      </c>
      <c r="BK1191" s="228">
        <f>ROUND(I1191*H1191,2)</f>
        <v>0</v>
      </c>
      <c r="BL1191" s="17" t="s">
        <v>457</v>
      </c>
      <c r="BM1191" s="227" t="s">
        <v>1526</v>
      </c>
    </row>
    <row r="1192" s="2" customFormat="1" ht="24.15" customHeight="1">
      <c r="A1192" s="38"/>
      <c r="B1192" s="39"/>
      <c r="C1192" s="215" t="s">
        <v>1527</v>
      </c>
      <c r="D1192" s="215" t="s">
        <v>145</v>
      </c>
      <c r="E1192" s="216" t="s">
        <v>1528</v>
      </c>
      <c r="F1192" s="217" t="s">
        <v>1529</v>
      </c>
      <c r="G1192" s="218" t="s">
        <v>421</v>
      </c>
      <c r="H1192" s="219">
        <v>0.014</v>
      </c>
      <c r="I1192" s="220"/>
      <c r="J1192" s="221">
        <f>ROUND(I1192*H1192,2)</f>
        <v>0</v>
      </c>
      <c r="K1192" s="222"/>
      <c r="L1192" s="44"/>
      <c r="M1192" s="223" t="s">
        <v>1</v>
      </c>
      <c r="N1192" s="224" t="s">
        <v>39</v>
      </c>
      <c r="O1192" s="91"/>
      <c r="P1192" s="225">
        <f>O1192*H1192</f>
        <v>0</v>
      </c>
      <c r="Q1192" s="225">
        <v>0</v>
      </c>
      <c r="R1192" s="225">
        <f>Q1192*H1192</f>
        <v>0</v>
      </c>
      <c r="S1192" s="225">
        <v>0</v>
      </c>
      <c r="T1192" s="226">
        <f>S1192*H1192</f>
        <v>0</v>
      </c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R1192" s="227" t="s">
        <v>457</v>
      </c>
      <c r="AT1192" s="227" t="s">
        <v>145</v>
      </c>
      <c r="AU1192" s="227" t="s">
        <v>150</v>
      </c>
      <c r="AY1192" s="17" t="s">
        <v>141</v>
      </c>
      <c r="BE1192" s="228">
        <f>IF(N1192="základní",J1192,0)</f>
        <v>0</v>
      </c>
      <c r="BF1192" s="228">
        <f>IF(N1192="snížená",J1192,0)</f>
        <v>0</v>
      </c>
      <c r="BG1192" s="228">
        <f>IF(N1192="zákl. přenesená",J1192,0)</f>
        <v>0</v>
      </c>
      <c r="BH1192" s="228">
        <f>IF(N1192="sníž. přenesená",J1192,0)</f>
        <v>0</v>
      </c>
      <c r="BI1192" s="228">
        <f>IF(N1192="nulová",J1192,0)</f>
        <v>0</v>
      </c>
      <c r="BJ1192" s="17" t="s">
        <v>150</v>
      </c>
      <c r="BK1192" s="228">
        <f>ROUND(I1192*H1192,2)</f>
        <v>0</v>
      </c>
      <c r="BL1192" s="17" t="s">
        <v>457</v>
      </c>
      <c r="BM1192" s="227" t="s">
        <v>1530</v>
      </c>
    </row>
    <row r="1193" s="12" customFormat="1" ht="22.8" customHeight="1">
      <c r="A1193" s="12"/>
      <c r="B1193" s="199"/>
      <c r="C1193" s="200"/>
      <c r="D1193" s="201" t="s">
        <v>72</v>
      </c>
      <c r="E1193" s="213" t="s">
        <v>1531</v>
      </c>
      <c r="F1193" s="213" t="s">
        <v>1532</v>
      </c>
      <c r="G1193" s="200"/>
      <c r="H1193" s="200"/>
      <c r="I1193" s="203"/>
      <c r="J1193" s="214">
        <f>BK1193</f>
        <v>0</v>
      </c>
      <c r="K1193" s="200"/>
      <c r="L1193" s="205"/>
      <c r="M1193" s="206"/>
      <c r="N1193" s="207"/>
      <c r="O1193" s="207"/>
      <c r="P1193" s="208">
        <f>SUM(P1194:P1208)</f>
        <v>0</v>
      </c>
      <c r="Q1193" s="207"/>
      <c r="R1193" s="208">
        <f>SUM(R1194:R1208)</f>
        <v>0.56670299999999996</v>
      </c>
      <c r="S1193" s="207"/>
      <c r="T1193" s="209">
        <f>SUM(T1194:T1208)</f>
        <v>0.8441748</v>
      </c>
      <c r="U1193" s="12"/>
      <c r="V1193" s="12"/>
      <c r="W1193" s="12"/>
      <c r="X1193" s="12"/>
      <c r="Y1193" s="12"/>
      <c r="Z1193" s="12"/>
      <c r="AA1193" s="12"/>
      <c r="AB1193" s="12"/>
      <c r="AC1193" s="12"/>
      <c r="AD1193" s="12"/>
      <c r="AE1193" s="12"/>
      <c r="AR1193" s="210" t="s">
        <v>150</v>
      </c>
      <c r="AT1193" s="211" t="s">
        <v>72</v>
      </c>
      <c r="AU1193" s="211" t="s">
        <v>81</v>
      </c>
      <c r="AY1193" s="210" t="s">
        <v>141</v>
      </c>
      <c r="BK1193" s="212">
        <f>SUM(BK1194:BK1208)</f>
        <v>0</v>
      </c>
    </row>
    <row r="1194" s="2" customFormat="1" ht="33" customHeight="1">
      <c r="A1194" s="38"/>
      <c r="B1194" s="39"/>
      <c r="C1194" s="215" t="s">
        <v>1533</v>
      </c>
      <c r="D1194" s="215" t="s">
        <v>145</v>
      </c>
      <c r="E1194" s="216" t="s">
        <v>1534</v>
      </c>
      <c r="F1194" s="217" t="s">
        <v>1535</v>
      </c>
      <c r="G1194" s="218" t="s">
        <v>148</v>
      </c>
      <c r="H1194" s="219">
        <v>25.02</v>
      </c>
      <c r="I1194" s="220"/>
      <c r="J1194" s="221">
        <f>ROUND(I1194*H1194,2)</f>
        <v>0</v>
      </c>
      <c r="K1194" s="222"/>
      <c r="L1194" s="44"/>
      <c r="M1194" s="223" t="s">
        <v>1</v>
      </c>
      <c r="N1194" s="224" t="s">
        <v>39</v>
      </c>
      <c r="O1194" s="91"/>
      <c r="P1194" s="225">
        <f>O1194*H1194</f>
        <v>0</v>
      </c>
      <c r="Q1194" s="225">
        <v>0</v>
      </c>
      <c r="R1194" s="225">
        <f>Q1194*H1194</f>
        <v>0</v>
      </c>
      <c r="S1194" s="225">
        <v>0.015740000000000001</v>
      </c>
      <c r="T1194" s="226">
        <f>S1194*H1194</f>
        <v>0.39381480000000002</v>
      </c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R1194" s="227" t="s">
        <v>457</v>
      </c>
      <c r="AT1194" s="227" t="s">
        <v>145</v>
      </c>
      <c r="AU1194" s="227" t="s">
        <v>150</v>
      </c>
      <c r="AY1194" s="17" t="s">
        <v>141</v>
      </c>
      <c r="BE1194" s="228">
        <f>IF(N1194="základní",J1194,0)</f>
        <v>0</v>
      </c>
      <c r="BF1194" s="228">
        <f>IF(N1194="snížená",J1194,0)</f>
        <v>0</v>
      </c>
      <c r="BG1194" s="228">
        <f>IF(N1194="zákl. přenesená",J1194,0)</f>
        <v>0</v>
      </c>
      <c r="BH1194" s="228">
        <f>IF(N1194="sníž. přenesená",J1194,0)</f>
        <v>0</v>
      </c>
      <c r="BI1194" s="228">
        <f>IF(N1194="nulová",J1194,0)</f>
        <v>0</v>
      </c>
      <c r="BJ1194" s="17" t="s">
        <v>150</v>
      </c>
      <c r="BK1194" s="228">
        <f>ROUND(I1194*H1194,2)</f>
        <v>0</v>
      </c>
      <c r="BL1194" s="17" t="s">
        <v>457</v>
      </c>
      <c r="BM1194" s="227" t="s">
        <v>1536</v>
      </c>
    </row>
    <row r="1195" s="13" customFormat="1">
      <c r="A1195" s="13"/>
      <c r="B1195" s="229"/>
      <c r="C1195" s="230"/>
      <c r="D1195" s="231" t="s">
        <v>152</v>
      </c>
      <c r="E1195" s="232" t="s">
        <v>1</v>
      </c>
      <c r="F1195" s="233" t="s">
        <v>202</v>
      </c>
      <c r="G1195" s="230"/>
      <c r="H1195" s="232" t="s">
        <v>1</v>
      </c>
      <c r="I1195" s="234"/>
      <c r="J1195" s="230"/>
      <c r="K1195" s="230"/>
      <c r="L1195" s="235"/>
      <c r="M1195" s="236"/>
      <c r="N1195" s="237"/>
      <c r="O1195" s="237"/>
      <c r="P1195" s="237"/>
      <c r="Q1195" s="237"/>
      <c r="R1195" s="237"/>
      <c r="S1195" s="237"/>
      <c r="T1195" s="238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9" t="s">
        <v>152</v>
      </c>
      <c r="AU1195" s="239" t="s">
        <v>150</v>
      </c>
      <c r="AV1195" s="13" t="s">
        <v>81</v>
      </c>
      <c r="AW1195" s="13" t="s">
        <v>30</v>
      </c>
      <c r="AX1195" s="13" t="s">
        <v>73</v>
      </c>
      <c r="AY1195" s="239" t="s">
        <v>141</v>
      </c>
    </row>
    <row r="1196" s="14" customFormat="1">
      <c r="A1196" s="14"/>
      <c r="B1196" s="240"/>
      <c r="C1196" s="241"/>
      <c r="D1196" s="231" t="s">
        <v>152</v>
      </c>
      <c r="E1196" s="242" t="s">
        <v>1</v>
      </c>
      <c r="F1196" s="243" t="s">
        <v>203</v>
      </c>
      <c r="G1196" s="241"/>
      <c r="H1196" s="244">
        <v>25.02</v>
      </c>
      <c r="I1196" s="245"/>
      <c r="J1196" s="241"/>
      <c r="K1196" s="241"/>
      <c r="L1196" s="246"/>
      <c r="M1196" s="247"/>
      <c r="N1196" s="248"/>
      <c r="O1196" s="248"/>
      <c r="P1196" s="248"/>
      <c r="Q1196" s="248"/>
      <c r="R1196" s="248"/>
      <c r="S1196" s="248"/>
      <c r="T1196" s="249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0" t="s">
        <v>152</v>
      </c>
      <c r="AU1196" s="250" t="s">
        <v>150</v>
      </c>
      <c r="AV1196" s="14" t="s">
        <v>150</v>
      </c>
      <c r="AW1196" s="14" t="s">
        <v>30</v>
      </c>
      <c r="AX1196" s="14" t="s">
        <v>73</v>
      </c>
      <c r="AY1196" s="250" t="s">
        <v>141</v>
      </c>
    </row>
    <row r="1197" s="15" customFormat="1">
      <c r="A1197" s="15"/>
      <c r="B1197" s="251"/>
      <c r="C1197" s="252"/>
      <c r="D1197" s="231" t="s">
        <v>152</v>
      </c>
      <c r="E1197" s="253" t="s">
        <v>1</v>
      </c>
      <c r="F1197" s="254" t="s">
        <v>170</v>
      </c>
      <c r="G1197" s="252"/>
      <c r="H1197" s="255">
        <v>25.02</v>
      </c>
      <c r="I1197" s="256"/>
      <c r="J1197" s="252"/>
      <c r="K1197" s="252"/>
      <c r="L1197" s="257"/>
      <c r="M1197" s="258"/>
      <c r="N1197" s="259"/>
      <c r="O1197" s="259"/>
      <c r="P1197" s="259"/>
      <c r="Q1197" s="259"/>
      <c r="R1197" s="259"/>
      <c r="S1197" s="259"/>
      <c r="T1197" s="260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15"/>
      <c r="AT1197" s="261" t="s">
        <v>152</v>
      </c>
      <c r="AU1197" s="261" t="s">
        <v>150</v>
      </c>
      <c r="AV1197" s="15" t="s">
        <v>149</v>
      </c>
      <c r="AW1197" s="15" t="s">
        <v>30</v>
      </c>
      <c r="AX1197" s="15" t="s">
        <v>81</v>
      </c>
      <c r="AY1197" s="261" t="s">
        <v>141</v>
      </c>
    </row>
    <row r="1198" s="2" customFormat="1" ht="33" customHeight="1">
      <c r="A1198" s="38"/>
      <c r="B1198" s="39"/>
      <c r="C1198" s="215" t="s">
        <v>1537</v>
      </c>
      <c r="D1198" s="215" t="s">
        <v>145</v>
      </c>
      <c r="E1198" s="216" t="s">
        <v>1538</v>
      </c>
      <c r="F1198" s="217" t="s">
        <v>1539</v>
      </c>
      <c r="G1198" s="218" t="s">
        <v>148</v>
      </c>
      <c r="H1198" s="219">
        <v>25.02</v>
      </c>
      <c r="I1198" s="220"/>
      <c r="J1198" s="221">
        <f>ROUND(I1198*H1198,2)</f>
        <v>0</v>
      </c>
      <c r="K1198" s="222"/>
      <c r="L1198" s="44"/>
      <c r="M1198" s="223" t="s">
        <v>1</v>
      </c>
      <c r="N1198" s="224" t="s">
        <v>39</v>
      </c>
      <c r="O1198" s="91"/>
      <c r="P1198" s="225">
        <f>O1198*H1198</f>
        <v>0</v>
      </c>
      <c r="Q1198" s="225">
        <v>0.02265</v>
      </c>
      <c r="R1198" s="225">
        <f>Q1198*H1198</f>
        <v>0.56670299999999996</v>
      </c>
      <c r="S1198" s="225">
        <v>0</v>
      </c>
      <c r="T1198" s="226">
        <f>S1198*H1198</f>
        <v>0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227" t="s">
        <v>457</v>
      </c>
      <c r="AT1198" s="227" t="s">
        <v>145</v>
      </c>
      <c r="AU1198" s="227" t="s">
        <v>150</v>
      </c>
      <c r="AY1198" s="17" t="s">
        <v>141</v>
      </c>
      <c r="BE1198" s="228">
        <f>IF(N1198="základní",J1198,0)</f>
        <v>0</v>
      </c>
      <c r="BF1198" s="228">
        <f>IF(N1198="snížená",J1198,0)</f>
        <v>0</v>
      </c>
      <c r="BG1198" s="228">
        <f>IF(N1198="zákl. přenesená",J1198,0)</f>
        <v>0</v>
      </c>
      <c r="BH1198" s="228">
        <f>IF(N1198="sníž. přenesená",J1198,0)</f>
        <v>0</v>
      </c>
      <c r="BI1198" s="228">
        <f>IF(N1198="nulová",J1198,0)</f>
        <v>0</v>
      </c>
      <c r="BJ1198" s="17" t="s">
        <v>150</v>
      </c>
      <c r="BK1198" s="228">
        <f>ROUND(I1198*H1198,2)</f>
        <v>0</v>
      </c>
      <c r="BL1198" s="17" t="s">
        <v>457</v>
      </c>
      <c r="BM1198" s="227" t="s">
        <v>1540</v>
      </c>
    </row>
    <row r="1199" s="13" customFormat="1">
      <c r="A1199" s="13"/>
      <c r="B1199" s="229"/>
      <c r="C1199" s="230"/>
      <c r="D1199" s="231" t="s">
        <v>152</v>
      </c>
      <c r="E1199" s="232" t="s">
        <v>1</v>
      </c>
      <c r="F1199" s="233" t="s">
        <v>202</v>
      </c>
      <c r="G1199" s="230"/>
      <c r="H1199" s="232" t="s">
        <v>1</v>
      </c>
      <c r="I1199" s="234"/>
      <c r="J1199" s="230"/>
      <c r="K1199" s="230"/>
      <c r="L1199" s="235"/>
      <c r="M1199" s="236"/>
      <c r="N1199" s="237"/>
      <c r="O1199" s="237"/>
      <c r="P1199" s="237"/>
      <c r="Q1199" s="237"/>
      <c r="R1199" s="237"/>
      <c r="S1199" s="237"/>
      <c r="T1199" s="238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9" t="s">
        <v>152</v>
      </c>
      <c r="AU1199" s="239" t="s">
        <v>150</v>
      </c>
      <c r="AV1199" s="13" t="s">
        <v>81</v>
      </c>
      <c r="AW1199" s="13" t="s">
        <v>30</v>
      </c>
      <c r="AX1199" s="13" t="s">
        <v>73</v>
      </c>
      <c r="AY1199" s="239" t="s">
        <v>141</v>
      </c>
    </row>
    <row r="1200" s="14" customFormat="1">
      <c r="A1200" s="14"/>
      <c r="B1200" s="240"/>
      <c r="C1200" s="241"/>
      <c r="D1200" s="231" t="s">
        <v>152</v>
      </c>
      <c r="E1200" s="242" t="s">
        <v>1</v>
      </c>
      <c r="F1200" s="243" t="s">
        <v>203</v>
      </c>
      <c r="G1200" s="241"/>
      <c r="H1200" s="244">
        <v>25.02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0" t="s">
        <v>152</v>
      </c>
      <c r="AU1200" s="250" t="s">
        <v>150</v>
      </c>
      <c r="AV1200" s="14" t="s">
        <v>150</v>
      </c>
      <c r="AW1200" s="14" t="s">
        <v>30</v>
      </c>
      <c r="AX1200" s="14" t="s">
        <v>73</v>
      </c>
      <c r="AY1200" s="250" t="s">
        <v>141</v>
      </c>
    </row>
    <row r="1201" s="15" customFormat="1">
      <c r="A1201" s="15"/>
      <c r="B1201" s="251"/>
      <c r="C1201" s="252"/>
      <c r="D1201" s="231" t="s">
        <v>152</v>
      </c>
      <c r="E1201" s="253" t="s">
        <v>1</v>
      </c>
      <c r="F1201" s="254" t="s">
        <v>170</v>
      </c>
      <c r="G1201" s="252"/>
      <c r="H1201" s="255">
        <v>25.02</v>
      </c>
      <c r="I1201" s="256"/>
      <c r="J1201" s="252"/>
      <c r="K1201" s="252"/>
      <c r="L1201" s="257"/>
      <c r="M1201" s="258"/>
      <c r="N1201" s="259"/>
      <c r="O1201" s="259"/>
      <c r="P1201" s="259"/>
      <c r="Q1201" s="259"/>
      <c r="R1201" s="259"/>
      <c r="S1201" s="259"/>
      <c r="T1201" s="260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T1201" s="261" t="s">
        <v>152</v>
      </c>
      <c r="AU1201" s="261" t="s">
        <v>150</v>
      </c>
      <c r="AV1201" s="15" t="s">
        <v>149</v>
      </c>
      <c r="AW1201" s="15" t="s">
        <v>30</v>
      </c>
      <c r="AX1201" s="15" t="s">
        <v>81</v>
      </c>
      <c r="AY1201" s="261" t="s">
        <v>141</v>
      </c>
    </row>
    <row r="1202" s="2" customFormat="1" ht="21.75" customHeight="1">
      <c r="A1202" s="38"/>
      <c r="B1202" s="39"/>
      <c r="C1202" s="215" t="s">
        <v>1541</v>
      </c>
      <c r="D1202" s="215" t="s">
        <v>145</v>
      </c>
      <c r="E1202" s="216" t="s">
        <v>1542</v>
      </c>
      <c r="F1202" s="217" t="s">
        <v>1543</v>
      </c>
      <c r="G1202" s="218" t="s">
        <v>148</v>
      </c>
      <c r="H1202" s="219">
        <v>25.02</v>
      </c>
      <c r="I1202" s="220"/>
      <c r="J1202" s="221">
        <f>ROUND(I1202*H1202,2)</f>
        <v>0</v>
      </c>
      <c r="K1202" s="222"/>
      <c r="L1202" s="44"/>
      <c r="M1202" s="223" t="s">
        <v>1</v>
      </c>
      <c r="N1202" s="224" t="s">
        <v>39</v>
      </c>
      <c r="O1202" s="91"/>
      <c r="P1202" s="225">
        <f>O1202*H1202</f>
        <v>0</v>
      </c>
      <c r="Q1202" s="225">
        <v>0</v>
      </c>
      <c r="R1202" s="225">
        <f>Q1202*H1202</f>
        <v>0</v>
      </c>
      <c r="S1202" s="225">
        <v>0.017999999999999999</v>
      </c>
      <c r="T1202" s="226">
        <f>S1202*H1202</f>
        <v>0.45035999999999998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7" t="s">
        <v>457</v>
      </c>
      <c r="AT1202" s="227" t="s">
        <v>145</v>
      </c>
      <c r="AU1202" s="227" t="s">
        <v>150</v>
      </c>
      <c r="AY1202" s="17" t="s">
        <v>141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17" t="s">
        <v>150</v>
      </c>
      <c r="BK1202" s="228">
        <f>ROUND(I1202*H1202,2)</f>
        <v>0</v>
      </c>
      <c r="BL1202" s="17" t="s">
        <v>457</v>
      </c>
      <c r="BM1202" s="227" t="s">
        <v>1544</v>
      </c>
    </row>
    <row r="1203" s="13" customFormat="1">
      <c r="A1203" s="13"/>
      <c r="B1203" s="229"/>
      <c r="C1203" s="230"/>
      <c r="D1203" s="231" t="s">
        <v>152</v>
      </c>
      <c r="E1203" s="232" t="s">
        <v>1</v>
      </c>
      <c r="F1203" s="233" t="s">
        <v>202</v>
      </c>
      <c r="G1203" s="230"/>
      <c r="H1203" s="232" t="s">
        <v>1</v>
      </c>
      <c r="I1203" s="234"/>
      <c r="J1203" s="230"/>
      <c r="K1203" s="230"/>
      <c r="L1203" s="235"/>
      <c r="M1203" s="236"/>
      <c r="N1203" s="237"/>
      <c r="O1203" s="237"/>
      <c r="P1203" s="237"/>
      <c r="Q1203" s="237"/>
      <c r="R1203" s="237"/>
      <c r="S1203" s="237"/>
      <c r="T1203" s="23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9" t="s">
        <v>152</v>
      </c>
      <c r="AU1203" s="239" t="s">
        <v>150</v>
      </c>
      <c r="AV1203" s="13" t="s">
        <v>81</v>
      </c>
      <c r="AW1203" s="13" t="s">
        <v>30</v>
      </c>
      <c r="AX1203" s="13" t="s">
        <v>73</v>
      </c>
      <c r="AY1203" s="239" t="s">
        <v>141</v>
      </c>
    </row>
    <row r="1204" s="14" customFormat="1">
      <c r="A1204" s="14"/>
      <c r="B1204" s="240"/>
      <c r="C1204" s="241"/>
      <c r="D1204" s="231" t="s">
        <v>152</v>
      </c>
      <c r="E1204" s="242" t="s">
        <v>1</v>
      </c>
      <c r="F1204" s="243" t="s">
        <v>203</v>
      </c>
      <c r="G1204" s="241"/>
      <c r="H1204" s="244">
        <v>25.02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0" t="s">
        <v>152</v>
      </c>
      <c r="AU1204" s="250" t="s">
        <v>150</v>
      </c>
      <c r="AV1204" s="14" t="s">
        <v>150</v>
      </c>
      <c r="AW1204" s="14" t="s">
        <v>30</v>
      </c>
      <c r="AX1204" s="14" t="s">
        <v>73</v>
      </c>
      <c r="AY1204" s="250" t="s">
        <v>141</v>
      </c>
    </row>
    <row r="1205" s="15" customFormat="1">
      <c r="A1205" s="15"/>
      <c r="B1205" s="251"/>
      <c r="C1205" s="252"/>
      <c r="D1205" s="231" t="s">
        <v>152</v>
      </c>
      <c r="E1205" s="253" t="s">
        <v>1</v>
      </c>
      <c r="F1205" s="254" t="s">
        <v>170</v>
      </c>
      <c r="G1205" s="252"/>
      <c r="H1205" s="255">
        <v>25.02</v>
      </c>
      <c r="I1205" s="256"/>
      <c r="J1205" s="252"/>
      <c r="K1205" s="252"/>
      <c r="L1205" s="257"/>
      <c r="M1205" s="258"/>
      <c r="N1205" s="259"/>
      <c r="O1205" s="259"/>
      <c r="P1205" s="259"/>
      <c r="Q1205" s="259"/>
      <c r="R1205" s="259"/>
      <c r="S1205" s="259"/>
      <c r="T1205" s="260"/>
      <c r="U1205" s="15"/>
      <c r="V1205" s="15"/>
      <c r="W1205" s="15"/>
      <c r="X1205" s="15"/>
      <c r="Y1205" s="15"/>
      <c r="Z1205" s="15"/>
      <c r="AA1205" s="15"/>
      <c r="AB1205" s="15"/>
      <c r="AC1205" s="15"/>
      <c r="AD1205" s="15"/>
      <c r="AE1205" s="15"/>
      <c r="AT1205" s="261" t="s">
        <v>152</v>
      </c>
      <c r="AU1205" s="261" t="s">
        <v>150</v>
      </c>
      <c r="AV1205" s="15" t="s">
        <v>149</v>
      </c>
      <c r="AW1205" s="15" t="s">
        <v>30</v>
      </c>
      <c r="AX1205" s="15" t="s">
        <v>81</v>
      </c>
      <c r="AY1205" s="261" t="s">
        <v>141</v>
      </c>
    </row>
    <row r="1206" s="2" customFormat="1" ht="24.15" customHeight="1">
      <c r="A1206" s="38"/>
      <c r="B1206" s="39"/>
      <c r="C1206" s="215" t="s">
        <v>1545</v>
      </c>
      <c r="D1206" s="215" t="s">
        <v>145</v>
      </c>
      <c r="E1206" s="216" t="s">
        <v>1546</v>
      </c>
      <c r="F1206" s="217" t="s">
        <v>1547</v>
      </c>
      <c r="G1206" s="218" t="s">
        <v>421</v>
      </c>
      <c r="H1206" s="219">
        <v>0.56699999999999995</v>
      </c>
      <c r="I1206" s="220"/>
      <c r="J1206" s="221">
        <f>ROUND(I1206*H1206,2)</f>
        <v>0</v>
      </c>
      <c r="K1206" s="222"/>
      <c r="L1206" s="44"/>
      <c r="M1206" s="223" t="s">
        <v>1</v>
      </c>
      <c r="N1206" s="224" t="s">
        <v>39</v>
      </c>
      <c r="O1206" s="91"/>
      <c r="P1206" s="225">
        <f>O1206*H1206</f>
        <v>0</v>
      </c>
      <c r="Q1206" s="225">
        <v>0</v>
      </c>
      <c r="R1206" s="225">
        <f>Q1206*H1206</f>
        <v>0</v>
      </c>
      <c r="S1206" s="225">
        <v>0</v>
      </c>
      <c r="T1206" s="226">
        <f>S1206*H1206</f>
        <v>0</v>
      </c>
      <c r="U1206" s="38"/>
      <c r="V1206" s="38"/>
      <c r="W1206" s="38"/>
      <c r="X1206" s="38"/>
      <c r="Y1206" s="38"/>
      <c r="Z1206" s="38"/>
      <c r="AA1206" s="38"/>
      <c r="AB1206" s="38"/>
      <c r="AC1206" s="38"/>
      <c r="AD1206" s="38"/>
      <c r="AE1206" s="38"/>
      <c r="AR1206" s="227" t="s">
        <v>457</v>
      </c>
      <c r="AT1206" s="227" t="s">
        <v>145</v>
      </c>
      <c r="AU1206" s="227" t="s">
        <v>150</v>
      </c>
      <c r="AY1206" s="17" t="s">
        <v>141</v>
      </c>
      <c r="BE1206" s="228">
        <f>IF(N1206="základní",J1206,0)</f>
        <v>0</v>
      </c>
      <c r="BF1206" s="228">
        <f>IF(N1206="snížená",J1206,0)</f>
        <v>0</v>
      </c>
      <c r="BG1206" s="228">
        <f>IF(N1206="zákl. přenesená",J1206,0)</f>
        <v>0</v>
      </c>
      <c r="BH1206" s="228">
        <f>IF(N1206="sníž. přenesená",J1206,0)</f>
        <v>0</v>
      </c>
      <c r="BI1206" s="228">
        <f>IF(N1206="nulová",J1206,0)</f>
        <v>0</v>
      </c>
      <c r="BJ1206" s="17" t="s">
        <v>150</v>
      </c>
      <c r="BK1206" s="228">
        <f>ROUND(I1206*H1206,2)</f>
        <v>0</v>
      </c>
      <c r="BL1206" s="17" t="s">
        <v>457</v>
      </c>
      <c r="BM1206" s="227" t="s">
        <v>1548</v>
      </c>
    </row>
    <row r="1207" s="2" customFormat="1" ht="24.15" customHeight="1">
      <c r="A1207" s="38"/>
      <c r="B1207" s="39"/>
      <c r="C1207" s="215" t="s">
        <v>1549</v>
      </c>
      <c r="D1207" s="215" t="s">
        <v>145</v>
      </c>
      <c r="E1207" s="216" t="s">
        <v>1550</v>
      </c>
      <c r="F1207" s="217" t="s">
        <v>1551</v>
      </c>
      <c r="G1207" s="218" t="s">
        <v>421</v>
      </c>
      <c r="H1207" s="219">
        <v>0.56699999999999995</v>
      </c>
      <c r="I1207" s="220"/>
      <c r="J1207" s="221">
        <f>ROUND(I1207*H1207,2)</f>
        <v>0</v>
      </c>
      <c r="K1207" s="222"/>
      <c r="L1207" s="44"/>
      <c r="M1207" s="223" t="s">
        <v>1</v>
      </c>
      <c r="N1207" s="224" t="s">
        <v>39</v>
      </c>
      <c r="O1207" s="91"/>
      <c r="P1207" s="225">
        <f>O1207*H1207</f>
        <v>0</v>
      </c>
      <c r="Q1207" s="225">
        <v>0</v>
      </c>
      <c r="R1207" s="225">
        <f>Q1207*H1207</f>
        <v>0</v>
      </c>
      <c r="S1207" s="225">
        <v>0</v>
      </c>
      <c r="T1207" s="226">
        <f>S1207*H1207</f>
        <v>0</v>
      </c>
      <c r="U1207" s="38"/>
      <c r="V1207" s="38"/>
      <c r="W1207" s="38"/>
      <c r="X1207" s="38"/>
      <c r="Y1207" s="38"/>
      <c r="Z1207" s="38"/>
      <c r="AA1207" s="38"/>
      <c r="AB1207" s="38"/>
      <c r="AC1207" s="38"/>
      <c r="AD1207" s="38"/>
      <c r="AE1207" s="38"/>
      <c r="AR1207" s="227" t="s">
        <v>457</v>
      </c>
      <c r="AT1207" s="227" t="s">
        <v>145</v>
      </c>
      <c r="AU1207" s="227" t="s">
        <v>150</v>
      </c>
      <c r="AY1207" s="17" t="s">
        <v>141</v>
      </c>
      <c r="BE1207" s="228">
        <f>IF(N1207="základní",J1207,0)</f>
        <v>0</v>
      </c>
      <c r="BF1207" s="228">
        <f>IF(N1207="snížená",J1207,0)</f>
        <v>0</v>
      </c>
      <c r="BG1207" s="228">
        <f>IF(N1207="zákl. přenesená",J1207,0)</f>
        <v>0</v>
      </c>
      <c r="BH1207" s="228">
        <f>IF(N1207="sníž. přenesená",J1207,0)</f>
        <v>0</v>
      </c>
      <c r="BI1207" s="228">
        <f>IF(N1207="nulová",J1207,0)</f>
        <v>0</v>
      </c>
      <c r="BJ1207" s="17" t="s">
        <v>150</v>
      </c>
      <c r="BK1207" s="228">
        <f>ROUND(I1207*H1207,2)</f>
        <v>0</v>
      </c>
      <c r="BL1207" s="17" t="s">
        <v>457</v>
      </c>
      <c r="BM1207" s="227" t="s">
        <v>1552</v>
      </c>
    </row>
    <row r="1208" s="2" customFormat="1" ht="24.15" customHeight="1">
      <c r="A1208" s="38"/>
      <c r="B1208" s="39"/>
      <c r="C1208" s="215" t="s">
        <v>1553</v>
      </c>
      <c r="D1208" s="215" t="s">
        <v>145</v>
      </c>
      <c r="E1208" s="216" t="s">
        <v>1554</v>
      </c>
      <c r="F1208" s="217" t="s">
        <v>1555</v>
      </c>
      <c r="G1208" s="218" t="s">
        <v>421</v>
      </c>
      <c r="H1208" s="219">
        <v>0.56699999999999995</v>
      </c>
      <c r="I1208" s="220"/>
      <c r="J1208" s="221">
        <f>ROUND(I1208*H1208,2)</f>
        <v>0</v>
      </c>
      <c r="K1208" s="222"/>
      <c r="L1208" s="44"/>
      <c r="M1208" s="223" t="s">
        <v>1</v>
      </c>
      <c r="N1208" s="224" t="s">
        <v>39</v>
      </c>
      <c r="O1208" s="91"/>
      <c r="P1208" s="225">
        <f>O1208*H1208</f>
        <v>0</v>
      </c>
      <c r="Q1208" s="225">
        <v>0</v>
      </c>
      <c r="R1208" s="225">
        <f>Q1208*H1208</f>
        <v>0</v>
      </c>
      <c r="S1208" s="225">
        <v>0</v>
      </c>
      <c r="T1208" s="226">
        <f>S1208*H1208</f>
        <v>0</v>
      </c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R1208" s="227" t="s">
        <v>457</v>
      </c>
      <c r="AT1208" s="227" t="s">
        <v>145</v>
      </c>
      <c r="AU1208" s="227" t="s">
        <v>150</v>
      </c>
      <c r="AY1208" s="17" t="s">
        <v>141</v>
      </c>
      <c r="BE1208" s="228">
        <f>IF(N1208="základní",J1208,0)</f>
        <v>0</v>
      </c>
      <c r="BF1208" s="228">
        <f>IF(N1208="snížená",J1208,0)</f>
        <v>0</v>
      </c>
      <c r="BG1208" s="228">
        <f>IF(N1208="zákl. přenesená",J1208,0)</f>
        <v>0</v>
      </c>
      <c r="BH1208" s="228">
        <f>IF(N1208="sníž. přenesená",J1208,0)</f>
        <v>0</v>
      </c>
      <c r="BI1208" s="228">
        <f>IF(N1208="nulová",J1208,0)</f>
        <v>0</v>
      </c>
      <c r="BJ1208" s="17" t="s">
        <v>150</v>
      </c>
      <c r="BK1208" s="228">
        <f>ROUND(I1208*H1208,2)</f>
        <v>0</v>
      </c>
      <c r="BL1208" s="17" t="s">
        <v>457</v>
      </c>
      <c r="BM1208" s="227" t="s">
        <v>1556</v>
      </c>
    </row>
    <row r="1209" s="12" customFormat="1" ht="22.8" customHeight="1">
      <c r="A1209" s="12"/>
      <c r="B1209" s="199"/>
      <c r="C1209" s="200"/>
      <c r="D1209" s="201" t="s">
        <v>72</v>
      </c>
      <c r="E1209" s="213" t="s">
        <v>1557</v>
      </c>
      <c r="F1209" s="213" t="s">
        <v>1558</v>
      </c>
      <c r="G1209" s="200"/>
      <c r="H1209" s="200"/>
      <c r="I1209" s="203"/>
      <c r="J1209" s="214">
        <f>BK1209</f>
        <v>0</v>
      </c>
      <c r="K1209" s="200"/>
      <c r="L1209" s="205"/>
      <c r="M1209" s="206"/>
      <c r="N1209" s="207"/>
      <c r="O1209" s="207"/>
      <c r="P1209" s="208">
        <f>SUM(P1210:P1242)</f>
        <v>0</v>
      </c>
      <c r="Q1209" s="207"/>
      <c r="R1209" s="208">
        <f>SUM(R1210:R1242)</f>
        <v>0.20786272</v>
      </c>
      <c r="S1209" s="207"/>
      <c r="T1209" s="209">
        <f>SUM(T1210:T1242)</f>
        <v>0.23746814999999996</v>
      </c>
      <c r="U1209" s="12"/>
      <c r="V1209" s="12"/>
      <c r="W1209" s="12"/>
      <c r="X1209" s="12"/>
      <c r="Y1209" s="12"/>
      <c r="Z1209" s="12"/>
      <c r="AA1209" s="12"/>
      <c r="AB1209" s="12"/>
      <c r="AC1209" s="12"/>
      <c r="AD1209" s="12"/>
      <c r="AE1209" s="12"/>
      <c r="AR1209" s="210" t="s">
        <v>150</v>
      </c>
      <c r="AT1209" s="211" t="s">
        <v>72</v>
      </c>
      <c r="AU1209" s="211" t="s">
        <v>81</v>
      </c>
      <c r="AY1209" s="210" t="s">
        <v>141</v>
      </c>
      <c r="BK1209" s="212">
        <f>SUM(BK1210:BK1242)</f>
        <v>0</v>
      </c>
    </row>
    <row r="1210" s="2" customFormat="1" ht="24.15" customHeight="1">
      <c r="A1210" s="38"/>
      <c r="B1210" s="39"/>
      <c r="C1210" s="215" t="s">
        <v>1559</v>
      </c>
      <c r="D1210" s="215" t="s">
        <v>145</v>
      </c>
      <c r="E1210" s="216" t="s">
        <v>1560</v>
      </c>
      <c r="F1210" s="217" t="s">
        <v>1561</v>
      </c>
      <c r="G1210" s="218" t="s">
        <v>148</v>
      </c>
      <c r="H1210" s="219">
        <v>8.5879999999999992</v>
      </c>
      <c r="I1210" s="220"/>
      <c r="J1210" s="221">
        <f>ROUND(I1210*H1210,2)</f>
        <v>0</v>
      </c>
      <c r="K1210" s="222"/>
      <c r="L1210" s="44"/>
      <c r="M1210" s="223" t="s">
        <v>1</v>
      </c>
      <c r="N1210" s="224" t="s">
        <v>39</v>
      </c>
      <c r="O1210" s="91"/>
      <c r="P1210" s="225">
        <f>O1210*H1210</f>
        <v>0</v>
      </c>
      <c r="Q1210" s="225">
        <v>0.012590000000000001</v>
      </c>
      <c r="R1210" s="225">
        <f>Q1210*H1210</f>
        <v>0.10812292</v>
      </c>
      <c r="S1210" s="225">
        <v>0</v>
      </c>
      <c r="T1210" s="226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27" t="s">
        <v>457</v>
      </c>
      <c r="AT1210" s="227" t="s">
        <v>145</v>
      </c>
      <c r="AU1210" s="227" t="s">
        <v>150</v>
      </c>
      <c r="AY1210" s="17" t="s">
        <v>141</v>
      </c>
      <c r="BE1210" s="228">
        <f>IF(N1210="základní",J1210,0)</f>
        <v>0</v>
      </c>
      <c r="BF1210" s="228">
        <f>IF(N1210="snížená",J1210,0)</f>
        <v>0</v>
      </c>
      <c r="BG1210" s="228">
        <f>IF(N1210="zákl. přenesená",J1210,0)</f>
        <v>0</v>
      </c>
      <c r="BH1210" s="228">
        <f>IF(N1210="sníž. přenesená",J1210,0)</f>
        <v>0</v>
      </c>
      <c r="BI1210" s="228">
        <f>IF(N1210="nulová",J1210,0)</f>
        <v>0</v>
      </c>
      <c r="BJ1210" s="17" t="s">
        <v>150</v>
      </c>
      <c r="BK1210" s="228">
        <f>ROUND(I1210*H1210,2)</f>
        <v>0</v>
      </c>
      <c r="BL1210" s="17" t="s">
        <v>457</v>
      </c>
      <c r="BM1210" s="227" t="s">
        <v>1562</v>
      </c>
    </row>
    <row r="1211" s="13" customFormat="1">
      <c r="A1211" s="13"/>
      <c r="B1211" s="229"/>
      <c r="C1211" s="230"/>
      <c r="D1211" s="231" t="s">
        <v>152</v>
      </c>
      <c r="E1211" s="232" t="s">
        <v>1</v>
      </c>
      <c r="F1211" s="233" t="s">
        <v>196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152</v>
      </c>
      <c r="AU1211" s="239" t="s">
        <v>150</v>
      </c>
      <c r="AV1211" s="13" t="s">
        <v>81</v>
      </c>
      <c r="AW1211" s="13" t="s">
        <v>30</v>
      </c>
      <c r="AX1211" s="13" t="s">
        <v>73</v>
      </c>
      <c r="AY1211" s="239" t="s">
        <v>141</v>
      </c>
    </row>
    <row r="1212" s="14" customFormat="1">
      <c r="A1212" s="14"/>
      <c r="B1212" s="240"/>
      <c r="C1212" s="241"/>
      <c r="D1212" s="231" t="s">
        <v>152</v>
      </c>
      <c r="E1212" s="242" t="s">
        <v>1</v>
      </c>
      <c r="F1212" s="243" t="s">
        <v>314</v>
      </c>
      <c r="G1212" s="241"/>
      <c r="H1212" s="244">
        <v>1.0149999999999999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0" t="s">
        <v>152</v>
      </c>
      <c r="AU1212" s="250" t="s">
        <v>150</v>
      </c>
      <c r="AV1212" s="14" t="s">
        <v>150</v>
      </c>
      <c r="AW1212" s="14" t="s">
        <v>30</v>
      </c>
      <c r="AX1212" s="14" t="s">
        <v>73</v>
      </c>
      <c r="AY1212" s="250" t="s">
        <v>141</v>
      </c>
    </row>
    <row r="1213" s="13" customFormat="1">
      <c r="A1213" s="13"/>
      <c r="B1213" s="229"/>
      <c r="C1213" s="230"/>
      <c r="D1213" s="231" t="s">
        <v>152</v>
      </c>
      <c r="E1213" s="232" t="s">
        <v>1</v>
      </c>
      <c r="F1213" s="233" t="s">
        <v>200</v>
      </c>
      <c r="G1213" s="230"/>
      <c r="H1213" s="232" t="s">
        <v>1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9" t="s">
        <v>152</v>
      </c>
      <c r="AU1213" s="239" t="s">
        <v>150</v>
      </c>
      <c r="AV1213" s="13" t="s">
        <v>81</v>
      </c>
      <c r="AW1213" s="13" t="s">
        <v>30</v>
      </c>
      <c r="AX1213" s="13" t="s">
        <v>73</v>
      </c>
      <c r="AY1213" s="239" t="s">
        <v>141</v>
      </c>
    </row>
    <row r="1214" s="14" customFormat="1">
      <c r="A1214" s="14"/>
      <c r="B1214" s="240"/>
      <c r="C1214" s="241"/>
      <c r="D1214" s="231" t="s">
        <v>152</v>
      </c>
      <c r="E1214" s="242" t="s">
        <v>1</v>
      </c>
      <c r="F1214" s="243" t="s">
        <v>201</v>
      </c>
      <c r="G1214" s="241"/>
      <c r="H1214" s="244">
        <v>7.5730000000000004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152</v>
      </c>
      <c r="AU1214" s="250" t="s">
        <v>150</v>
      </c>
      <c r="AV1214" s="14" t="s">
        <v>150</v>
      </c>
      <c r="AW1214" s="14" t="s">
        <v>30</v>
      </c>
      <c r="AX1214" s="14" t="s">
        <v>73</v>
      </c>
      <c r="AY1214" s="250" t="s">
        <v>141</v>
      </c>
    </row>
    <row r="1215" s="15" customFormat="1">
      <c r="A1215" s="15"/>
      <c r="B1215" s="251"/>
      <c r="C1215" s="252"/>
      <c r="D1215" s="231" t="s">
        <v>152</v>
      </c>
      <c r="E1215" s="253" t="s">
        <v>1</v>
      </c>
      <c r="F1215" s="254" t="s">
        <v>170</v>
      </c>
      <c r="G1215" s="252"/>
      <c r="H1215" s="255">
        <v>8.5879999999999992</v>
      </c>
      <c r="I1215" s="256"/>
      <c r="J1215" s="252"/>
      <c r="K1215" s="252"/>
      <c r="L1215" s="257"/>
      <c r="M1215" s="258"/>
      <c r="N1215" s="259"/>
      <c r="O1215" s="259"/>
      <c r="P1215" s="259"/>
      <c r="Q1215" s="259"/>
      <c r="R1215" s="259"/>
      <c r="S1215" s="259"/>
      <c r="T1215" s="260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61" t="s">
        <v>152</v>
      </c>
      <c r="AU1215" s="261" t="s">
        <v>150</v>
      </c>
      <c r="AV1215" s="15" t="s">
        <v>149</v>
      </c>
      <c r="AW1215" s="15" t="s">
        <v>30</v>
      </c>
      <c r="AX1215" s="15" t="s">
        <v>81</v>
      </c>
      <c r="AY1215" s="261" t="s">
        <v>141</v>
      </c>
    </row>
    <row r="1216" s="2" customFormat="1" ht="16.5" customHeight="1">
      <c r="A1216" s="38"/>
      <c r="B1216" s="39"/>
      <c r="C1216" s="215" t="s">
        <v>1563</v>
      </c>
      <c r="D1216" s="215" t="s">
        <v>145</v>
      </c>
      <c r="E1216" s="216" t="s">
        <v>1564</v>
      </c>
      <c r="F1216" s="217" t="s">
        <v>1565</v>
      </c>
      <c r="G1216" s="218" t="s">
        <v>148</v>
      </c>
      <c r="H1216" s="219">
        <v>16.038</v>
      </c>
      <c r="I1216" s="220"/>
      <c r="J1216" s="221">
        <f>ROUND(I1216*H1216,2)</f>
        <v>0</v>
      </c>
      <c r="K1216" s="222"/>
      <c r="L1216" s="44"/>
      <c r="M1216" s="223" t="s">
        <v>1</v>
      </c>
      <c r="N1216" s="224" t="s">
        <v>39</v>
      </c>
      <c r="O1216" s="91"/>
      <c r="P1216" s="225">
        <f>O1216*H1216</f>
        <v>0</v>
      </c>
      <c r="Q1216" s="225">
        <v>0.00010000000000000001</v>
      </c>
      <c r="R1216" s="225">
        <f>Q1216*H1216</f>
        <v>0.0016038000000000001</v>
      </c>
      <c r="S1216" s="225">
        <v>0</v>
      </c>
      <c r="T1216" s="226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27" t="s">
        <v>457</v>
      </c>
      <c r="AT1216" s="227" t="s">
        <v>145</v>
      </c>
      <c r="AU1216" s="227" t="s">
        <v>150</v>
      </c>
      <c r="AY1216" s="17" t="s">
        <v>141</v>
      </c>
      <c r="BE1216" s="228">
        <f>IF(N1216="základní",J1216,0)</f>
        <v>0</v>
      </c>
      <c r="BF1216" s="228">
        <f>IF(N1216="snížená",J1216,0)</f>
        <v>0</v>
      </c>
      <c r="BG1216" s="228">
        <f>IF(N1216="zákl. přenesená",J1216,0)</f>
        <v>0</v>
      </c>
      <c r="BH1216" s="228">
        <f>IF(N1216="sníž. přenesená",J1216,0)</f>
        <v>0</v>
      </c>
      <c r="BI1216" s="228">
        <f>IF(N1216="nulová",J1216,0)</f>
        <v>0</v>
      </c>
      <c r="BJ1216" s="17" t="s">
        <v>150</v>
      </c>
      <c r="BK1216" s="228">
        <f>ROUND(I1216*H1216,2)</f>
        <v>0</v>
      </c>
      <c r="BL1216" s="17" t="s">
        <v>457</v>
      </c>
      <c r="BM1216" s="227" t="s">
        <v>1566</v>
      </c>
    </row>
    <row r="1217" s="14" customFormat="1">
      <c r="A1217" s="14"/>
      <c r="B1217" s="240"/>
      <c r="C1217" s="241"/>
      <c r="D1217" s="231" t="s">
        <v>152</v>
      </c>
      <c r="E1217" s="242" t="s">
        <v>1</v>
      </c>
      <c r="F1217" s="243" t="s">
        <v>1567</v>
      </c>
      <c r="G1217" s="241"/>
      <c r="H1217" s="244">
        <v>16.038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0" t="s">
        <v>152</v>
      </c>
      <c r="AU1217" s="250" t="s">
        <v>150</v>
      </c>
      <c r="AV1217" s="14" t="s">
        <v>150</v>
      </c>
      <c r="AW1217" s="14" t="s">
        <v>30</v>
      </c>
      <c r="AX1217" s="14" t="s">
        <v>81</v>
      </c>
      <c r="AY1217" s="250" t="s">
        <v>141</v>
      </c>
    </row>
    <row r="1218" s="2" customFormat="1" ht="21.75" customHeight="1">
      <c r="A1218" s="38"/>
      <c r="B1218" s="39"/>
      <c r="C1218" s="215" t="s">
        <v>1568</v>
      </c>
      <c r="D1218" s="215" t="s">
        <v>145</v>
      </c>
      <c r="E1218" s="216" t="s">
        <v>1569</v>
      </c>
      <c r="F1218" s="217" t="s">
        <v>1570</v>
      </c>
      <c r="G1218" s="218" t="s">
        <v>148</v>
      </c>
      <c r="H1218" s="219">
        <v>1.0149999999999999</v>
      </c>
      <c r="I1218" s="220"/>
      <c r="J1218" s="221">
        <f>ROUND(I1218*H1218,2)</f>
        <v>0</v>
      </c>
      <c r="K1218" s="222"/>
      <c r="L1218" s="44"/>
      <c r="M1218" s="223" t="s">
        <v>1</v>
      </c>
      <c r="N1218" s="224" t="s">
        <v>39</v>
      </c>
      <c r="O1218" s="91"/>
      <c r="P1218" s="225">
        <f>O1218*H1218</f>
        <v>0</v>
      </c>
      <c r="Q1218" s="225">
        <v>0</v>
      </c>
      <c r="R1218" s="225">
        <f>Q1218*H1218</f>
        <v>0</v>
      </c>
      <c r="S1218" s="225">
        <v>0</v>
      </c>
      <c r="T1218" s="226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7" t="s">
        <v>457</v>
      </c>
      <c r="AT1218" s="227" t="s">
        <v>145</v>
      </c>
      <c r="AU1218" s="227" t="s">
        <v>150</v>
      </c>
      <c r="AY1218" s="17" t="s">
        <v>141</v>
      </c>
      <c r="BE1218" s="228">
        <f>IF(N1218="základní",J1218,0)</f>
        <v>0</v>
      </c>
      <c r="BF1218" s="228">
        <f>IF(N1218="snížená",J1218,0)</f>
        <v>0</v>
      </c>
      <c r="BG1218" s="228">
        <f>IF(N1218="zákl. přenesená",J1218,0)</f>
        <v>0</v>
      </c>
      <c r="BH1218" s="228">
        <f>IF(N1218="sníž. přenesená",J1218,0)</f>
        <v>0</v>
      </c>
      <c r="BI1218" s="228">
        <f>IF(N1218="nulová",J1218,0)</f>
        <v>0</v>
      </c>
      <c r="BJ1218" s="17" t="s">
        <v>150</v>
      </c>
      <c r="BK1218" s="228">
        <f>ROUND(I1218*H1218,2)</f>
        <v>0</v>
      </c>
      <c r="BL1218" s="17" t="s">
        <v>457</v>
      </c>
      <c r="BM1218" s="227" t="s">
        <v>1571</v>
      </c>
    </row>
    <row r="1219" s="14" customFormat="1">
      <c r="A1219" s="14"/>
      <c r="B1219" s="240"/>
      <c r="C1219" s="241"/>
      <c r="D1219" s="231" t="s">
        <v>152</v>
      </c>
      <c r="E1219" s="242" t="s">
        <v>1</v>
      </c>
      <c r="F1219" s="243" t="s">
        <v>1572</v>
      </c>
      <c r="G1219" s="241"/>
      <c r="H1219" s="244">
        <v>1.0149999999999999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0" t="s">
        <v>152</v>
      </c>
      <c r="AU1219" s="250" t="s">
        <v>150</v>
      </c>
      <c r="AV1219" s="14" t="s">
        <v>150</v>
      </c>
      <c r="AW1219" s="14" t="s">
        <v>30</v>
      </c>
      <c r="AX1219" s="14" t="s">
        <v>81</v>
      </c>
      <c r="AY1219" s="250" t="s">
        <v>141</v>
      </c>
    </row>
    <row r="1220" s="2" customFormat="1" ht="24.15" customHeight="1">
      <c r="A1220" s="38"/>
      <c r="B1220" s="39"/>
      <c r="C1220" s="215" t="s">
        <v>1573</v>
      </c>
      <c r="D1220" s="215" t="s">
        <v>145</v>
      </c>
      <c r="E1220" s="216" t="s">
        <v>1574</v>
      </c>
      <c r="F1220" s="217" t="s">
        <v>1575</v>
      </c>
      <c r="G1220" s="218" t="s">
        <v>148</v>
      </c>
      <c r="H1220" s="219">
        <v>1.0149999999999999</v>
      </c>
      <c r="I1220" s="220"/>
      <c r="J1220" s="221">
        <f>ROUND(I1220*H1220,2)</f>
        <v>0</v>
      </c>
      <c r="K1220" s="222"/>
      <c r="L1220" s="44"/>
      <c r="M1220" s="223" t="s">
        <v>1</v>
      </c>
      <c r="N1220" s="224" t="s">
        <v>39</v>
      </c>
      <c r="O1220" s="91"/>
      <c r="P1220" s="225">
        <f>O1220*H1220</f>
        <v>0</v>
      </c>
      <c r="Q1220" s="225">
        <v>0</v>
      </c>
      <c r="R1220" s="225">
        <f>Q1220*H1220</f>
        <v>0</v>
      </c>
      <c r="S1220" s="225">
        <v>0.01721</v>
      </c>
      <c r="T1220" s="226">
        <f>S1220*H1220</f>
        <v>0.017468149999999998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27" t="s">
        <v>457</v>
      </c>
      <c r="AT1220" s="227" t="s">
        <v>145</v>
      </c>
      <c r="AU1220" s="227" t="s">
        <v>150</v>
      </c>
      <c r="AY1220" s="17" t="s">
        <v>141</v>
      </c>
      <c r="BE1220" s="228">
        <f>IF(N1220="základní",J1220,0)</f>
        <v>0</v>
      </c>
      <c r="BF1220" s="228">
        <f>IF(N1220="snížená",J1220,0)</f>
        <v>0</v>
      </c>
      <c r="BG1220" s="228">
        <f>IF(N1220="zákl. přenesená",J1220,0)</f>
        <v>0</v>
      </c>
      <c r="BH1220" s="228">
        <f>IF(N1220="sníž. přenesená",J1220,0)</f>
        <v>0</v>
      </c>
      <c r="BI1220" s="228">
        <f>IF(N1220="nulová",J1220,0)</f>
        <v>0</v>
      </c>
      <c r="BJ1220" s="17" t="s">
        <v>150</v>
      </c>
      <c r="BK1220" s="228">
        <f>ROUND(I1220*H1220,2)</f>
        <v>0</v>
      </c>
      <c r="BL1220" s="17" t="s">
        <v>457</v>
      </c>
      <c r="BM1220" s="227" t="s">
        <v>1576</v>
      </c>
    </row>
    <row r="1221" s="13" customFormat="1">
      <c r="A1221" s="13"/>
      <c r="B1221" s="229"/>
      <c r="C1221" s="230"/>
      <c r="D1221" s="231" t="s">
        <v>152</v>
      </c>
      <c r="E1221" s="232" t="s">
        <v>1</v>
      </c>
      <c r="F1221" s="233" t="s">
        <v>234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152</v>
      </c>
      <c r="AU1221" s="239" t="s">
        <v>150</v>
      </c>
      <c r="AV1221" s="13" t="s">
        <v>81</v>
      </c>
      <c r="AW1221" s="13" t="s">
        <v>30</v>
      </c>
      <c r="AX1221" s="13" t="s">
        <v>73</v>
      </c>
      <c r="AY1221" s="239" t="s">
        <v>141</v>
      </c>
    </row>
    <row r="1222" s="14" customFormat="1">
      <c r="A1222" s="14"/>
      <c r="B1222" s="240"/>
      <c r="C1222" s="241"/>
      <c r="D1222" s="231" t="s">
        <v>152</v>
      </c>
      <c r="E1222" s="242" t="s">
        <v>1</v>
      </c>
      <c r="F1222" s="243" t="s">
        <v>314</v>
      </c>
      <c r="G1222" s="241"/>
      <c r="H1222" s="244">
        <v>1.0149999999999999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152</v>
      </c>
      <c r="AU1222" s="250" t="s">
        <v>150</v>
      </c>
      <c r="AV1222" s="14" t="s">
        <v>150</v>
      </c>
      <c r="AW1222" s="14" t="s">
        <v>30</v>
      </c>
      <c r="AX1222" s="14" t="s">
        <v>81</v>
      </c>
      <c r="AY1222" s="250" t="s">
        <v>141</v>
      </c>
    </row>
    <row r="1223" s="2" customFormat="1" ht="21.75" customHeight="1">
      <c r="A1223" s="38"/>
      <c r="B1223" s="39"/>
      <c r="C1223" s="215" t="s">
        <v>1577</v>
      </c>
      <c r="D1223" s="215" t="s">
        <v>145</v>
      </c>
      <c r="E1223" s="216" t="s">
        <v>1578</v>
      </c>
      <c r="F1223" s="217" t="s">
        <v>1579</v>
      </c>
      <c r="G1223" s="218" t="s">
        <v>180</v>
      </c>
      <c r="H1223" s="219">
        <v>3.2000000000000002</v>
      </c>
      <c r="I1223" s="220"/>
      <c r="J1223" s="221">
        <f>ROUND(I1223*H1223,2)</f>
        <v>0</v>
      </c>
      <c r="K1223" s="222"/>
      <c r="L1223" s="44"/>
      <c r="M1223" s="223" t="s">
        <v>1</v>
      </c>
      <c r="N1223" s="224" t="s">
        <v>39</v>
      </c>
      <c r="O1223" s="91"/>
      <c r="P1223" s="225">
        <f>O1223*H1223</f>
        <v>0</v>
      </c>
      <c r="Q1223" s="225">
        <v>0.01342</v>
      </c>
      <c r="R1223" s="225">
        <f>Q1223*H1223</f>
        <v>0.042944000000000003</v>
      </c>
      <c r="S1223" s="225">
        <v>0</v>
      </c>
      <c r="T1223" s="226">
        <f>S1223*H1223</f>
        <v>0</v>
      </c>
      <c r="U1223" s="38"/>
      <c r="V1223" s="38"/>
      <c r="W1223" s="38"/>
      <c r="X1223" s="38"/>
      <c r="Y1223" s="38"/>
      <c r="Z1223" s="38"/>
      <c r="AA1223" s="38"/>
      <c r="AB1223" s="38"/>
      <c r="AC1223" s="38"/>
      <c r="AD1223" s="38"/>
      <c r="AE1223" s="38"/>
      <c r="AR1223" s="227" t="s">
        <v>457</v>
      </c>
      <c r="AT1223" s="227" t="s">
        <v>145</v>
      </c>
      <c r="AU1223" s="227" t="s">
        <v>150</v>
      </c>
      <c r="AY1223" s="17" t="s">
        <v>141</v>
      </c>
      <c r="BE1223" s="228">
        <f>IF(N1223="základní",J1223,0)</f>
        <v>0</v>
      </c>
      <c r="BF1223" s="228">
        <f>IF(N1223="snížená",J1223,0)</f>
        <v>0</v>
      </c>
      <c r="BG1223" s="228">
        <f>IF(N1223="zákl. přenesená",J1223,0)</f>
        <v>0</v>
      </c>
      <c r="BH1223" s="228">
        <f>IF(N1223="sníž. přenesená",J1223,0)</f>
        <v>0</v>
      </c>
      <c r="BI1223" s="228">
        <f>IF(N1223="nulová",J1223,0)</f>
        <v>0</v>
      </c>
      <c r="BJ1223" s="17" t="s">
        <v>150</v>
      </c>
      <c r="BK1223" s="228">
        <f>ROUND(I1223*H1223,2)</f>
        <v>0</v>
      </c>
      <c r="BL1223" s="17" t="s">
        <v>457</v>
      </c>
      <c r="BM1223" s="227" t="s">
        <v>1580</v>
      </c>
    </row>
    <row r="1224" s="13" customFormat="1">
      <c r="A1224" s="13"/>
      <c r="B1224" s="229"/>
      <c r="C1224" s="230"/>
      <c r="D1224" s="231" t="s">
        <v>152</v>
      </c>
      <c r="E1224" s="232" t="s">
        <v>1</v>
      </c>
      <c r="F1224" s="233" t="s">
        <v>1581</v>
      </c>
      <c r="G1224" s="230"/>
      <c r="H1224" s="232" t="s">
        <v>1</v>
      </c>
      <c r="I1224" s="234"/>
      <c r="J1224" s="230"/>
      <c r="K1224" s="230"/>
      <c r="L1224" s="235"/>
      <c r="M1224" s="236"/>
      <c r="N1224" s="237"/>
      <c r="O1224" s="237"/>
      <c r="P1224" s="237"/>
      <c r="Q1224" s="237"/>
      <c r="R1224" s="237"/>
      <c r="S1224" s="237"/>
      <c r="T1224" s="238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9" t="s">
        <v>152</v>
      </c>
      <c r="AU1224" s="239" t="s">
        <v>150</v>
      </c>
      <c r="AV1224" s="13" t="s">
        <v>81</v>
      </c>
      <c r="AW1224" s="13" t="s">
        <v>30</v>
      </c>
      <c r="AX1224" s="13" t="s">
        <v>73</v>
      </c>
      <c r="AY1224" s="239" t="s">
        <v>141</v>
      </c>
    </row>
    <row r="1225" s="14" customFormat="1">
      <c r="A1225" s="14"/>
      <c r="B1225" s="240"/>
      <c r="C1225" s="241"/>
      <c r="D1225" s="231" t="s">
        <v>152</v>
      </c>
      <c r="E1225" s="242" t="s">
        <v>1</v>
      </c>
      <c r="F1225" s="243" t="s">
        <v>1582</v>
      </c>
      <c r="G1225" s="241"/>
      <c r="H1225" s="244">
        <v>3.2000000000000002</v>
      </c>
      <c r="I1225" s="245"/>
      <c r="J1225" s="241"/>
      <c r="K1225" s="241"/>
      <c r="L1225" s="246"/>
      <c r="M1225" s="247"/>
      <c r="N1225" s="248"/>
      <c r="O1225" s="248"/>
      <c r="P1225" s="248"/>
      <c r="Q1225" s="248"/>
      <c r="R1225" s="248"/>
      <c r="S1225" s="248"/>
      <c r="T1225" s="249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0" t="s">
        <v>152</v>
      </c>
      <c r="AU1225" s="250" t="s">
        <v>150</v>
      </c>
      <c r="AV1225" s="14" t="s">
        <v>150</v>
      </c>
      <c r="AW1225" s="14" t="s">
        <v>30</v>
      </c>
      <c r="AX1225" s="14" t="s">
        <v>81</v>
      </c>
      <c r="AY1225" s="250" t="s">
        <v>141</v>
      </c>
    </row>
    <row r="1226" s="2" customFormat="1" ht="21.75" customHeight="1">
      <c r="A1226" s="38"/>
      <c r="B1226" s="39"/>
      <c r="C1226" s="215" t="s">
        <v>1583</v>
      </c>
      <c r="D1226" s="215" t="s">
        <v>145</v>
      </c>
      <c r="E1226" s="216" t="s">
        <v>1584</v>
      </c>
      <c r="F1226" s="217" t="s">
        <v>1585</v>
      </c>
      <c r="G1226" s="218" t="s">
        <v>148</v>
      </c>
      <c r="H1226" s="219">
        <v>4.2000000000000002</v>
      </c>
      <c r="I1226" s="220"/>
      <c r="J1226" s="221">
        <f>ROUND(I1226*H1226,2)</f>
        <v>0</v>
      </c>
      <c r="K1226" s="222"/>
      <c r="L1226" s="44"/>
      <c r="M1226" s="223" t="s">
        <v>1</v>
      </c>
      <c r="N1226" s="224" t="s">
        <v>39</v>
      </c>
      <c r="O1226" s="91"/>
      <c r="P1226" s="225">
        <f>O1226*H1226</f>
        <v>0</v>
      </c>
      <c r="Q1226" s="225">
        <v>0.012460000000000001</v>
      </c>
      <c r="R1226" s="225">
        <f>Q1226*H1226</f>
        <v>0.052332000000000004</v>
      </c>
      <c r="S1226" s="225">
        <v>0</v>
      </c>
      <c r="T1226" s="226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27" t="s">
        <v>457</v>
      </c>
      <c r="AT1226" s="227" t="s">
        <v>145</v>
      </c>
      <c r="AU1226" s="227" t="s">
        <v>150</v>
      </c>
      <c r="AY1226" s="17" t="s">
        <v>141</v>
      </c>
      <c r="BE1226" s="228">
        <f>IF(N1226="základní",J1226,0)</f>
        <v>0</v>
      </c>
      <c r="BF1226" s="228">
        <f>IF(N1226="snížená",J1226,0)</f>
        <v>0</v>
      </c>
      <c r="BG1226" s="228">
        <f>IF(N1226="zákl. přenesená",J1226,0)</f>
        <v>0</v>
      </c>
      <c r="BH1226" s="228">
        <f>IF(N1226="sníž. přenesená",J1226,0)</f>
        <v>0</v>
      </c>
      <c r="BI1226" s="228">
        <f>IF(N1226="nulová",J1226,0)</f>
        <v>0</v>
      </c>
      <c r="BJ1226" s="17" t="s">
        <v>150</v>
      </c>
      <c r="BK1226" s="228">
        <f>ROUND(I1226*H1226,2)</f>
        <v>0</v>
      </c>
      <c r="BL1226" s="17" t="s">
        <v>457</v>
      </c>
      <c r="BM1226" s="227" t="s">
        <v>1586</v>
      </c>
    </row>
    <row r="1227" s="13" customFormat="1">
      <c r="A1227" s="13"/>
      <c r="B1227" s="229"/>
      <c r="C1227" s="230"/>
      <c r="D1227" s="231" t="s">
        <v>152</v>
      </c>
      <c r="E1227" s="232" t="s">
        <v>1</v>
      </c>
      <c r="F1227" s="233" t="s">
        <v>1587</v>
      </c>
      <c r="G1227" s="230"/>
      <c r="H1227" s="232" t="s">
        <v>1</v>
      </c>
      <c r="I1227" s="234"/>
      <c r="J1227" s="230"/>
      <c r="K1227" s="230"/>
      <c r="L1227" s="235"/>
      <c r="M1227" s="236"/>
      <c r="N1227" s="237"/>
      <c r="O1227" s="237"/>
      <c r="P1227" s="237"/>
      <c r="Q1227" s="237"/>
      <c r="R1227" s="237"/>
      <c r="S1227" s="237"/>
      <c r="T1227" s="23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9" t="s">
        <v>152</v>
      </c>
      <c r="AU1227" s="239" t="s">
        <v>150</v>
      </c>
      <c r="AV1227" s="13" t="s">
        <v>81</v>
      </c>
      <c r="AW1227" s="13" t="s">
        <v>30</v>
      </c>
      <c r="AX1227" s="13" t="s">
        <v>73</v>
      </c>
      <c r="AY1227" s="239" t="s">
        <v>141</v>
      </c>
    </row>
    <row r="1228" s="14" customFormat="1">
      <c r="A1228" s="14"/>
      <c r="B1228" s="240"/>
      <c r="C1228" s="241"/>
      <c r="D1228" s="231" t="s">
        <v>152</v>
      </c>
      <c r="E1228" s="242" t="s">
        <v>1</v>
      </c>
      <c r="F1228" s="243" t="s">
        <v>1588</v>
      </c>
      <c r="G1228" s="241"/>
      <c r="H1228" s="244">
        <v>4.2000000000000002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152</v>
      </c>
      <c r="AU1228" s="250" t="s">
        <v>150</v>
      </c>
      <c r="AV1228" s="14" t="s">
        <v>150</v>
      </c>
      <c r="AW1228" s="14" t="s">
        <v>30</v>
      </c>
      <c r="AX1228" s="14" t="s">
        <v>81</v>
      </c>
      <c r="AY1228" s="250" t="s">
        <v>141</v>
      </c>
    </row>
    <row r="1229" s="2" customFormat="1" ht="33" customHeight="1">
      <c r="A1229" s="38"/>
      <c r="B1229" s="39"/>
      <c r="C1229" s="215" t="s">
        <v>1589</v>
      </c>
      <c r="D1229" s="215" t="s">
        <v>145</v>
      </c>
      <c r="E1229" s="216" t="s">
        <v>1590</v>
      </c>
      <c r="F1229" s="217" t="s">
        <v>1591</v>
      </c>
      <c r="G1229" s="218" t="s">
        <v>158</v>
      </c>
      <c r="H1229" s="219">
        <v>1</v>
      </c>
      <c r="I1229" s="220"/>
      <c r="J1229" s="221">
        <f>ROUND(I1229*H1229,2)</f>
        <v>0</v>
      </c>
      <c r="K1229" s="222"/>
      <c r="L1229" s="44"/>
      <c r="M1229" s="223" t="s">
        <v>1</v>
      </c>
      <c r="N1229" s="224" t="s">
        <v>39</v>
      </c>
      <c r="O1229" s="91"/>
      <c r="P1229" s="225">
        <f>O1229*H1229</f>
        <v>0</v>
      </c>
      <c r="Q1229" s="225">
        <v>3.0000000000000001E-05</v>
      </c>
      <c r="R1229" s="225">
        <f>Q1229*H1229</f>
        <v>3.0000000000000001E-05</v>
      </c>
      <c r="S1229" s="225">
        <v>0</v>
      </c>
      <c r="T1229" s="226">
        <f>S1229*H1229</f>
        <v>0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27" t="s">
        <v>457</v>
      </c>
      <c r="AT1229" s="227" t="s">
        <v>145</v>
      </c>
      <c r="AU1229" s="227" t="s">
        <v>150</v>
      </c>
      <c r="AY1229" s="17" t="s">
        <v>141</v>
      </c>
      <c r="BE1229" s="228">
        <f>IF(N1229="základní",J1229,0)</f>
        <v>0</v>
      </c>
      <c r="BF1229" s="228">
        <f>IF(N1229="snížená",J1229,0)</f>
        <v>0</v>
      </c>
      <c r="BG1229" s="228">
        <f>IF(N1229="zákl. přenesená",J1229,0)</f>
        <v>0</v>
      </c>
      <c r="BH1229" s="228">
        <f>IF(N1229="sníž. přenesená",J1229,0)</f>
        <v>0</v>
      </c>
      <c r="BI1229" s="228">
        <f>IF(N1229="nulová",J1229,0)</f>
        <v>0</v>
      </c>
      <c r="BJ1229" s="17" t="s">
        <v>150</v>
      </c>
      <c r="BK1229" s="228">
        <f>ROUND(I1229*H1229,2)</f>
        <v>0</v>
      </c>
      <c r="BL1229" s="17" t="s">
        <v>457</v>
      </c>
      <c r="BM1229" s="227" t="s">
        <v>1592</v>
      </c>
    </row>
    <row r="1230" s="13" customFormat="1">
      <c r="A1230" s="13"/>
      <c r="B1230" s="229"/>
      <c r="C1230" s="230"/>
      <c r="D1230" s="231" t="s">
        <v>152</v>
      </c>
      <c r="E1230" s="232" t="s">
        <v>1</v>
      </c>
      <c r="F1230" s="233" t="s">
        <v>1593</v>
      </c>
      <c r="G1230" s="230"/>
      <c r="H1230" s="232" t="s">
        <v>1</v>
      </c>
      <c r="I1230" s="234"/>
      <c r="J1230" s="230"/>
      <c r="K1230" s="230"/>
      <c r="L1230" s="235"/>
      <c r="M1230" s="236"/>
      <c r="N1230" s="237"/>
      <c r="O1230" s="237"/>
      <c r="P1230" s="237"/>
      <c r="Q1230" s="237"/>
      <c r="R1230" s="237"/>
      <c r="S1230" s="237"/>
      <c r="T1230" s="238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39" t="s">
        <v>152</v>
      </c>
      <c r="AU1230" s="239" t="s">
        <v>150</v>
      </c>
      <c r="AV1230" s="13" t="s">
        <v>81</v>
      </c>
      <c r="AW1230" s="13" t="s">
        <v>30</v>
      </c>
      <c r="AX1230" s="13" t="s">
        <v>73</v>
      </c>
      <c r="AY1230" s="239" t="s">
        <v>141</v>
      </c>
    </row>
    <row r="1231" s="14" customFormat="1">
      <c r="A1231" s="14"/>
      <c r="B1231" s="240"/>
      <c r="C1231" s="241"/>
      <c r="D1231" s="231" t="s">
        <v>152</v>
      </c>
      <c r="E1231" s="242" t="s">
        <v>1</v>
      </c>
      <c r="F1231" s="243" t="s">
        <v>81</v>
      </c>
      <c r="G1231" s="241"/>
      <c r="H1231" s="244">
        <v>1</v>
      </c>
      <c r="I1231" s="245"/>
      <c r="J1231" s="241"/>
      <c r="K1231" s="241"/>
      <c r="L1231" s="246"/>
      <c r="M1231" s="247"/>
      <c r="N1231" s="248"/>
      <c r="O1231" s="248"/>
      <c r="P1231" s="248"/>
      <c r="Q1231" s="248"/>
      <c r="R1231" s="248"/>
      <c r="S1231" s="248"/>
      <c r="T1231" s="249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0" t="s">
        <v>152</v>
      </c>
      <c r="AU1231" s="250" t="s">
        <v>150</v>
      </c>
      <c r="AV1231" s="14" t="s">
        <v>150</v>
      </c>
      <c r="AW1231" s="14" t="s">
        <v>30</v>
      </c>
      <c r="AX1231" s="14" t="s">
        <v>73</v>
      </c>
      <c r="AY1231" s="250" t="s">
        <v>141</v>
      </c>
    </row>
    <row r="1232" s="15" customFormat="1">
      <c r="A1232" s="15"/>
      <c r="B1232" s="251"/>
      <c r="C1232" s="252"/>
      <c r="D1232" s="231" t="s">
        <v>152</v>
      </c>
      <c r="E1232" s="253" t="s">
        <v>1</v>
      </c>
      <c r="F1232" s="254" t="s">
        <v>170</v>
      </c>
      <c r="G1232" s="252"/>
      <c r="H1232" s="255">
        <v>1</v>
      </c>
      <c r="I1232" s="256"/>
      <c r="J1232" s="252"/>
      <c r="K1232" s="252"/>
      <c r="L1232" s="257"/>
      <c r="M1232" s="258"/>
      <c r="N1232" s="259"/>
      <c r="O1232" s="259"/>
      <c r="P1232" s="259"/>
      <c r="Q1232" s="259"/>
      <c r="R1232" s="259"/>
      <c r="S1232" s="259"/>
      <c r="T1232" s="260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T1232" s="261" t="s">
        <v>152</v>
      </c>
      <c r="AU1232" s="261" t="s">
        <v>150</v>
      </c>
      <c r="AV1232" s="15" t="s">
        <v>149</v>
      </c>
      <c r="AW1232" s="15" t="s">
        <v>30</v>
      </c>
      <c r="AX1232" s="15" t="s">
        <v>81</v>
      </c>
      <c r="AY1232" s="261" t="s">
        <v>141</v>
      </c>
    </row>
    <row r="1233" s="2" customFormat="1" ht="24.15" customHeight="1">
      <c r="A1233" s="38"/>
      <c r="B1233" s="39"/>
      <c r="C1233" s="262" t="s">
        <v>1594</v>
      </c>
      <c r="D1233" s="262" t="s">
        <v>465</v>
      </c>
      <c r="E1233" s="263" t="s">
        <v>1595</v>
      </c>
      <c r="F1233" s="264" t="s">
        <v>1596</v>
      </c>
      <c r="G1233" s="265" t="s">
        <v>158</v>
      </c>
      <c r="H1233" s="266">
        <v>2</v>
      </c>
      <c r="I1233" s="267"/>
      <c r="J1233" s="268">
        <f>ROUND(I1233*H1233,2)</f>
        <v>0</v>
      </c>
      <c r="K1233" s="269"/>
      <c r="L1233" s="270"/>
      <c r="M1233" s="271" t="s">
        <v>1</v>
      </c>
      <c r="N1233" s="272" t="s">
        <v>39</v>
      </c>
      <c r="O1233" s="91"/>
      <c r="P1233" s="225">
        <f>O1233*H1233</f>
        <v>0</v>
      </c>
      <c r="Q1233" s="225">
        <v>0.0014</v>
      </c>
      <c r="R1233" s="225">
        <f>Q1233*H1233</f>
        <v>0.0028</v>
      </c>
      <c r="S1233" s="225">
        <v>0</v>
      </c>
      <c r="T1233" s="226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27" t="s">
        <v>468</v>
      </c>
      <c r="AT1233" s="227" t="s">
        <v>465</v>
      </c>
      <c r="AU1233" s="227" t="s">
        <v>150</v>
      </c>
      <c r="AY1233" s="17" t="s">
        <v>141</v>
      </c>
      <c r="BE1233" s="228">
        <f>IF(N1233="základní",J1233,0)</f>
        <v>0</v>
      </c>
      <c r="BF1233" s="228">
        <f>IF(N1233="snížená",J1233,0)</f>
        <v>0</v>
      </c>
      <c r="BG1233" s="228">
        <f>IF(N1233="zákl. přenesená",J1233,0)</f>
        <v>0</v>
      </c>
      <c r="BH1233" s="228">
        <f>IF(N1233="sníž. přenesená",J1233,0)</f>
        <v>0</v>
      </c>
      <c r="BI1233" s="228">
        <f>IF(N1233="nulová",J1233,0)</f>
        <v>0</v>
      </c>
      <c r="BJ1233" s="17" t="s">
        <v>150</v>
      </c>
      <c r="BK1233" s="228">
        <f>ROUND(I1233*H1233,2)</f>
        <v>0</v>
      </c>
      <c r="BL1233" s="17" t="s">
        <v>457</v>
      </c>
      <c r="BM1233" s="227" t="s">
        <v>1597</v>
      </c>
    </row>
    <row r="1234" s="2" customFormat="1" ht="24.15" customHeight="1">
      <c r="A1234" s="38"/>
      <c r="B1234" s="39"/>
      <c r="C1234" s="215" t="s">
        <v>1598</v>
      </c>
      <c r="D1234" s="215" t="s">
        <v>145</v>
      </c>
      <c r="E1234" s="216" t="s">
        <v>1599</v>
      </c>
      <c r="F1234" s="217" t="s">
        <v>1600</v>
      </c>
      <c r="G1234" s="218" t="s">
        <v>158</v>
      </c>
      <c r="H1234" s="219">
        <v>1</v>
      </c>
      <c r="I1234" s="220"/>
      <c r="J1234" s="221">
        <f>ROUND(I1234*H1234,2)</f>
        <v>0</v>
      </c>
      <c r="K1234" s="222"/>
      <c r="L1234" s="44"/>
      <c r="M1234" s="223" t="s">
        <v>1</v>
      </c>
      <c r="N1234" s="224" t="s">
        <v>39</v>
      </c>
      <c r="O1234" s="91"/>
      <c r="P1234" s="225">
        <f>O1234*H1234</f>
        <v>0</v>
      </c>
      <c r="Q1234" s="225">
        <v>3.0000000000000001E-05</v>
      </c>
      <c r="R1234" s="225">
        <f>Q1234*H1234</f>
        <v>3.0000000000000001E-05</v>
      </c>
      <c r="S1234" s="225">
        <v>0</v>
      </c>
      <c r="T1234" s="226">
        <f>S1234*H1234</f>
        <v>0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27" t="s">
        <v>457</v>
      </c>
      <c r="AT1234" s="227" t="s">
        <v>145</v>
      </c>
      <c r="AU1234" s="227" t="s">
        <v>150</v>
      </c>
      <c r="AY1234" s="17" t="s">
        <v>141</v>
      </c>
      <c r="BE1234" s="228">
        <f>IF(N1234="základní",J1234,0)</f>
        <v>0</v>
      </c>
      <c r="BF1234" s="228">
        <f>IF(N1234="snížená",J1234,0)</f>
        <v>0</v>
      </c>
      <c r="BG1234" s="228">
        <f>IF(N1234="zákl. přenesená",J1234,0)</f>
        <v>0</v>
      </c>
      <c r="BH1234" s="228">
        <f>IF(N1234="sníž. přenesená",J1234,0)</f>
        <v>0</v>
      </c>
      <c r="BI1234" s="228">
        <f>IF(N1234="nulová",J1234,0)</f>
        <v>0</v>
      </c>
      <c r="BJ1234" s="17" t="s">
        <v>150</v>
      </c>
      <c r="BK1234" s="228">
        <f>ROUND(I1234*H1234,2)</f>
        <v>0</v>
      </c>
      <c r="BL1234" s="17" t="s">
        <v>457</v>
      </c>
      <c r="BM1234" s="227" t="s">
        <v>1601</v>
      </c>
    </row>
    <row r="1235" s="13" customFormat="1">
      <c r="A1235" s="13"/>
      <c r="B1235" s="229"/>
      <c r="C1235" s="230"/>
      <c r="D1235" s="231" t="s">
        <v>152</v>
      </c>
      <c r="E1235" s="232" t="s">
        <v>1</v>
      </c>
      <c r="F1235" s="233" t="s">
        <v>234</v>
      </c>
      <c r="G1235" s="230"/>
      <c r="H1235" s="232" t="s">
        <v>1</v>
      </c>
      <c r="I1235" s="234"/>
      <c r="J1235" s="230"/>
      <c r="K1235" s="230"/>
      <c r="L1235" s="235"/>
      <c r="M1235" s="236"/>
      <c r="N1235" s="237"/>
      <c r="O1235" s="237"/>
      <c r="P1235" s="237"/>
      <c r="Q1235" s="237"/>
      <c r="R1235" s="237"/>
      <c r="S1235" s="237"/>
      <c r="T1235" s="238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9" t="s">
        <v>152</v>
      </c>
      <c r="AU1235" s="239" t="s">
        <v>150</v>
      </c>
      <c r="AV1235" s="13" t="s">
        <v>81</v>
      </c>
      <c r="AW1235" s="13" t="s">
        <v>30</v>
      </c>
      <c r="AX1235" s="13" t="s">
        <v>73</v>
      </c>
      <c r="AY1235" s="239" t="s">
        <v>141</v>
      </c>
    </row>
    <row r="1236" s="14" customFormat="1">
      <c r="A1236" s="14"/>
      <c r="B1236" s="240"/>
      <c r="C1236" s="241"/>
      <c r="D1236" s="231" t="s">
        <v>152</v>
      </c>
      <c r="E1236" s="242" t="s">
        <v>1</v>
      </c>
      <c r="F1236" s="243" t="s">
        <v>81</v>
      </c>
      <c r="G1236" s="241"/>
      <c r="H1236" s="244">
        <v>1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0" t="s">
        <v>152</v>
      </c>
      <c r="AU1236" s="250" t="s">
        <v>150</v>
      </c>
      <c r="AV1236" s="14" t="s">
        <v>150</v>
      </c>
      <c r="AW1236" s="14" t="s">
        <v>30</v>
      </c>
      <c r="AX1236" s="14" t="s">
        <v>81</v>
      </c>
      <c r="AY1236" s="250" t="s">
        <v>141</v>
      </c>
    </row>
    <row r="1237" s="2" customFormat="1" ht="33" customHeight="1">
      <c r="A1237" s="38"/>
      <c r="B1237" s="39"/>
      <c r="C1237" s="215" t="s">
        <v>1602</v>
      </c>
      <c r="D1237" s="215" t="s">
        <v>145</v>
      </c>
      <c r="E1237" s="216" t="s">
        <v>1603</v>
      </c>
      <c r="F1237" s="217" t="s">
        <v>1604</v>
      </c>
      <c r="G1237" s="218" t="s">
        <v>148</v>
      </c>
      <c r="H1237" s="219">
        <v>10</v>
      </c>
      <c r="I1237" s="220"/>
      <c r="J1237" s="221">
        <f>ROUND(I1237*H1237,2)</f>
        <v>0</v>
      </c>
      <c r="K1237" s="222"/>
      <c r="L1237" s="44"/>
      <c r="M1237" s="223" t="s">
        <v>1</v>
      </c>
      <c r="N1237" s="224" t="s">
        <v>39</v>
      </c>
      <c r="O1237" s="91"/>
      <c r="P1237" s="225">
        <f>O1237*H1237</f>
        <v>0</v>
      </c>
      <c r="Q1237" s="225">
        <v>0</v>
      </c>
      <c r="R1237" s="225">
        <f>Q1237*H1237</f>
        <v>0</v>
      </c>
      <c r="S1237" s="225">
        <v>0.021999999999999999</v>
      </c>
      <c r="T1237" s="226">
        <f>S1237*H1237</f>
        <v>0.21999999999999997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7" t="s">
        <v>457</v>
      </c>
      <c r="AT1237" s="227" t="s">
        <v>145</v>
      </c>
      <c r="AU1237" s="227" t="s">
        <v>150</v>
      </c>
      <c r="AY1237" s="17" t="s">
        <v>141</v>
      </c>
      <c r="BE1237" s="228">
        <f>IF(N1237="základní",J1237,0)</f>
        <v>0</v>
      </c>
      <c r="BF1237" s="228">
        <f>IF(N1237="snížená",J1237,0)</f>
        <v>0</v>
      </c>
      <c r="BG1237" s="228">
        <f>IF(N1237="zákl. přenesená",J1237,0)</f>
        <v>0</v>
      </c>
      <c r="BH1237" s="228">
        <f>IF(N1237="sníž. přenesená",J1237,0)</f>
        <v>0</v>
      </c>
      <c r="BI1237" s="228">
        <f>IF(N1237="nulová",J1237,0)</f>
        <v>0</v>
      </c>
      <c r="BJ1237" s="17" t="s">
        <v>150</v>
      </c>
      <c r="BK1237" s="228">
        <f>ROUND(I1237*H1237,2)</f>
        <v>0</v>
      </c>
      <c r="BL1237" s="17" t="s">
        <v>457</v>
      </c>
      <c r="BM1237" s="227" t="s">
        <v>1605</v>
      </c>
    </row>
    <row r="1238" s="13" customFormat="1">
      <c r="A1238" s="13"/>
      <c r="B1238" s="229"/>
      <c r="C1238" s="230"/>
      <c r="D1238" s="231" t="s">
        <v>152</v>
      </c>
      <c r="E1238" s="232" t="s">
        <v>1</v>
      </c>
      <c r="F1238" s="233" t="s">
        <v>1606</v>
      </c>
      <c r="G1238" s="230"/>
      <c r="H1238" s="232" t="s">
        <v>1</v>
      </c>
      <c r="I1238" s="234"/>
      <c r="J1238" s="230"/>
      <c r="K1238" s="230"/>
      <c r="L1238" s="235"/>
      <c r="M1238" s="236"/>
      <c r="N1238" s="237"/>
      <c r="O1238" s="237"/>
      <c r="P1238" s="237"/>
      <c r="Q1238" s="237"/>
      <c r="R1238" s="237"/>
      <c r="S1238" s="237"/>
      <c r="T1238" s="238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39" t="s">
        <v>152</v>
      </c>
      <c r="AU1238" s="239" t="s">
        <v>150</v>
      </c>
      <c r="AV1238" s="13" t="s">
        <v>81</v>
      </c>
      <c r="AW1238" s="13" t="s">
        <v>30</v>
      </c>
      <c r="AX1238" s="13" t="s">
        <v>73</v>
      </c>
      <c r="AY1238" s="239" t="s">
        <v>141</v>
      </c>
    </row>
    <row r="1239" s="14" customFormat="1">
      <c r="A1239" s="14"/>
      <c r="B1239" s="240"/>
      <c r="C1239" s="241"/>
      <c r="D1239" s="231" t="s">
        <v>152</v>
      </c>
      <c r="E1239" s="242" t="s">
        <v>1</v>
      </c>
      <c r="F1239" s="243" t="s">
        <v>855</v>
      </c>
      <c r="G1239" s="241"/>
      <c r="H1239" s="244">
        <v>10</v>
      </c>
      <c r="I1239" s="245"/>
      <c r="J1239" s="241"/>
      <c r="K1239" s="241"/>
      <c r="L1239" s="246"/>
      <c r="M1239" s="247"/>
      <c r="N1239" s="248"/>
      <c r="O1239" s="248"/>
      <c r="P1239" s="248"/>
      <c r="Q1239" s="248"/>
      <c r="R1239" s="248"/>
      <c r="S1239" s="248"/>
      <c r="T1239" s="249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0" t="s">
        <v>152</v>
      </c>
      <c r="AU1239" s="250" t="s">
        <v>150</v>
      </c>
      <c r="AV1239" s="14" t="s">
        <v>150</v>
      </c>
      <c r="AW1239" s="14" t="s">
        <v>30</v>
      </c>
      <c r="AX1239" s="14" t="s">
        <v>81</v>
      </c>
      <c r="AY1239" s="250" t="s">
        <v>141</v>
      </c>
    </row>
    <row r="1240" s="2" customFormat="1" ht="24.15" customHeight="1">
      <c r="A1240" s="38"/>
      <c r="B1240" s="39"/>
      <c r="C1240" s="215" t="s">
        <v>1607</v>
      </c>
      <c r="D1240" s="215" t="s">
        <v>145</v>
      </c>
      <c r="E1240" s="216" t="s">
        <v>1608</v>
      </c>
      <c r="F1240" s="217" t="s">
        <v>1609</v>
      </c>
      <c r="G1240" s="218" t="s">
        <v>421</v>
      </c>
      <c r="H1240" s="219">
        <v>0.20799999999999999</v>
      </c>
      <c r="I1240" s="220"/>
      <c r="J1240" s="221">
        <f>ROUND(I1240*H1240,2)</f>
        <v>0</v>
      </c>
      <c r="K1240" s="222"/>
      <c r="L1240" s="44"/>
      <c r="M1240" s="223" t="s">
        <v>1</v>
      </c>
      <c r="N1240" s="224" t="s">
        <v>39</v>
      </c>
      <c r="O1240" s="91"/>
      <c r="P1240" s="225">
        <f>O1240*H1240</f>
        <v>0</v>
      </c>
      <c r="Q1240" s="225">
        <v>0</v>
      </c>
      <c r="R1240" s="225">
        <f>Q1240*H1240</f>
        <v>0</v>
      </c>
      <c r="S1240" s="225">
        <v>0</v>
      </c>
      <c r="T1240" s="226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7" t="s">
        <v>457</v>
      </c>
      <c r="AT1240" s="227" t="s">
        <v>145</v>
      </c>
      <c r="AU1240" s="227" t="s">
        <v>150</v>
      </c>
      <c r="AY1240" s="17" t="s">
        <v>141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17" t="s">
        <v>150</v>
      </c>
      <c r="BK1240" s="228">
        <f>ROUND(I1240*H1240,2)</f>
        <v>0</v>
      </c>
      <c r="BL1240" s="17" t="s">
        <v>457</v>
      </c>
      <c r="BM1240" s="227" t="s">
        <v>1610</v>
      </c>
    </row>
    <row r="1241" s="2" customFormat="1" ht="24.15" customHeight="1">
      <c r="A1241" s="38"/>
      <c r="B1241" s="39"/>
      <c r="C1241" s="215" t="s">
        <v>1611</v>
      </c>
      <c r="D1241" s="215" t="s">
        <v>145</v>
      </c>
      <c r="E1241" s="216" t="s">
        <v>1612</v>
      </c>
      <c r="F1241" s="217" t="s">
        <v>1613</v>
      </c>
      <c r="G1241" s="218" t="s">
        <v>421</v>
      </c>
      <c r="H1241" s="219">
        <v>0.20799999999999999</v>
      </c>
      <c r="I1241" s="220"/>
      <c r="J1241" s="221">
        <f>ROUND(I1241*H1241,2)</f>
        <v>0</v>
      </c>
      <c r="K1241" s="222"/>
      <c r="L1241" s="44"/>
      <c r="M1241" s="223" t="s">
        <v>1</v>
      </c>
      <c r="N1241" s="224" t="s">
        <v>39</v>
      </c>
      <c r="O1241" s="91"/>
      <c r="P1241" s="225">
        <f>O1241*H1241</f>
        <v>0</v>
      </c>
      <c r="Q1241" s="225">
        <v>0</v>
      </c>
      <c r="R1241" s="225">
        <f>Q1241*H1241</f>
        <v>0</v>
      </c>
      <c r="S1241" s="225">
        <v>0</v>
      </c>
      <c r="T1241" s="226">
        <f>S1241*H1241</f>
        <v>0</v>
      </c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R1241" s="227" t="s">
        <v>457</v>
      </c>
      <c r="AT1241" s="227" t="s">
        <v>145</v>
      </c>
      <c r="AU1241" s="227" t="s">
        <v>150</v>
      </c>
      <c r="AY1241" s="17" t="s">
        <v>141</v>
      </c>
      <c r="BE1241" s="228">
        <f>IF(N1241="základní",J1241,0)</f>
        <v>0</v>
      </c>
      <c r="BF1241" s="228">
        <f>IF(N1241="snížená",J1241,0)</f>
        <v>0</v>
      </c>
      <c r="BG1241" s="228">
        <f>IF(N1241="zákl. přenesená",J1241,0)</f>
        <v>0</v>
      </c>
      <c r="BH1241" s="228">
        <f>IF(N1241="sníž. přenesená",J1241,0)</f>
        <v>0</v>
      </c>
      <c r="BI1241" s="228">
        <f>IF(N1241="nulová",J1241,0)</f>
        <v>0</v>
      </c>
      <c r="BJ1241" s="17" t="s">
        <v>150</v>
      </c>
      <c r="BK1241" s="228">
        <f>ROUND(I1241*H1241,2)</f>
        <v>0</v>
      </c>
      <c r="BL1241" s="17" t="s">
        <v>457</v>
      </c>
      <c r="BM1241" s="227" t="s">
        <v>1614</v>
      </c>
    </row>
    <row r="1242" s="2" customFormat="1" ht="24.15" customHeight="1">
      <c r="A1242" s="38"/>
      <c r="B1242" s="39"/>
      <c r="C1242" s="215" t="s">
        <v>1615</v>
      </c>
      <c r="D1242" s="215" t="s">
        <v>145</v>
      </c>
      <c r="E1242" s="216" t="s">
        <v>1616</v>
      </c>
      <c r="F1242" s="217" t="s">
        <v>1617</v>
      </c>
      <c r="G1242" s="218" t="s">
        <v>421</v>
      </c>
      <c r="H1242" s="219">
        <v>0.20799999999999999</v>
      </c>
      <c r="I1242" s="220"/>
      <c r="J1242" s="221">
        <f>ROUND(I1242*H1242,2)</f>
        <v>0</v>
      </c>
      <c r="K1242" s="222"/>
      <c r="L1242" s="44"/>
      <c r="M1242" s="223" t="s">
        <v>1</v>
      </c>
      <c r="N1242" s="224" t="s">
        <v>39</v>
      </c>
      <c r="O1242" s="91"/>
      <c r="P1242" s="225">
        <f>O1242*H1242</f>
        <v>0</v>
      </c>
      <c r="Q1242" s="225">
        <v>0</v>
      </c>
      <c r="R1242" s="225">
        <f>Q1242*H1242</f>
        <v>0</v>
      </c>
      <c r="S1242" s="225">
        <v>0</v>
      </c>
      <c r="T1242" s="226">
        <f>S1242*H1242</f>
        <v>0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227" t="s">
        <v>457</v>
      </c>
      <c r="AT1242" s="227" t="s">
        <v>145</v>
      </c>
      <c r="AU1242" s="227" t="s">
        <v>150</v>
      </c>
      <c r="AY1242" s="17" t="s">
        <v>141</v>
      </c>
      <c r="BE1242" s="228">
        <f>IF(N1242="základní",J1242,0)</f>
        <v>0</v>
      </c>
      <c r="BF1242" s="228">
        <f>IF(N1242="snížená",J1242,0)</f>
        <v>0</v>
      </c>
      <c r="BG1242" s="228">
        <f>IF(N1242="zákl. přenesená",J1242,0)</f>
        <v>0</v>
      </c>
      <c r="BH1242" s="228">
        <f>IF(N1242="sníž. přenesená",J1242,0)</f>
        <v>0</v>
      </c>
      <c r="BI1242" s="228">
        <f>IF(N1242="nulová",J1242,0)</f>
        <v>0</v>
      </c>
      <c r="BJ1242" s="17" t="s">
        <v>150</v>
      </c>
      <c r="BK1242" s="228">
        <f>ROUND(I1242*H1242,2)</f>
        <v>0</v>
      </c>
      <c r="BL1242" s="17" t="s">
        <v>457</v>
      </c>
      <c r="BM1242" s="227" t="s">
        <v>1618</v>
      </c>
    </row>
    <row r="1243" s="12" customFormat="1" ht="22.8" customHeight="1">
      <c r="A1243" s="12"/>
      <c r="B1243" s="199"/>
      <c r="C1243" s="200"/>
      <c r="D1243" s="201" t="s">
        <v>72</v>
      </c>
      <c r="E1243" s="213" t="s">
        <v>1619</v>
      </c>
      <c r="F1243" s="213" t="s">
        <v>1620</v>
      </c>
      <c r="G1243" s="200"/>
      <c r="H1243" s="200"/>
      <c r="I1243" s="203"/>
      <c r="J1243" s="214">
        <f>BK1243</f>
        <v>0</v>
      </c>
      <c r="K1243" s="200"/>
      <c r="L1243" s="205"/>
      <c r="M1243" s="206"/>
      <c r="N1243" s="207"/>
      <c r="O1243" s="207"/>
      <c r="P1243" s="208">
        <f>SUM(P1244:P1282)</f>
        <v>0</v>
      </c>
      <c r="Q1243" s="207"/>
      <c r="R1243" s="208">
        <f>SUM(R1244:R1282)</f>
        <v>0.010100000000000001</v>
      </c>
      <c r="S1243" s="207"/>
      <c r="T1243" s="209">
        <f>SUM(T1244:T1282)</f>
        <v>0.17830300000000002</v>
      </c>
      <c r="U1243" s="12"/>
      <c r="V1243" s="12"/>
      <c r="W1243" s="12"/>
      <c r="X1243" s="12"/>
      <c r="Y1243" s="12"/>
      <c r="Z1243" s="12"/>
      <c r="AA1243" s="12"/>
      <c r="AB1243" s="12"/>
      <c r="AC1243" s="12"/>
      <c r="AD1243" s="12"/>
      <c r="AE1243" s="12"/>
      <c r="AR1243" s="210" t="s">
        <v>150</v>
      </c>
      <c r="AT1243" s="211" t="s">
        <v>72</v>
      </c>
      <c r="AU1243" s="211" t="s">
        <v>81</v>
      </c>
      <c r="AY1243" s="210" t="s">
        <v>141</v>
      </c>
      <c r="BK1243" s="212">
        <f>SUM(BK1244:BK1282)</f>
        <v>0</v>
      </c>
    </row>
    <row r="1244" s="2" customFormat="1" ht="16.5" customHeight="1">
      <c r="A1244" s="38"/>
      <c r="B1244" s="39"/>
      <c r="C1244" s="215" t="s">
        <v>1621</v>
      </c>
      <c r="D1244" s="215" t="s">
        <v>145</v>
      </c>
      <c r="E1244" s="216" t="s">
        <v>1622</v>
      </c>
      <c r="F1244" s="217" t="s">
        <v>1623</v>
      </c>
      <c r="G1244" s="218" t="s">
        <v>826</v>
      </c>
      <c r="H1244" s="219">
        <v>6</v>
      </c>
      <c r="I1244" s="220"/>
      <c r="J1244" s="221">
        <f>ROUND(I1244*H1244,2)</f>
        <v>0</v>
      </c>
      <c r="K1244" s="222"/>
      <c r="L1244" s="44"/>
      <c r="M1244" s="223" t="s">
        <v>1</v>
      </c>
      <c r="N1244" s="224" t="s">
        <v>39</v>
      </c>
      <c r="O1244" s="91"/>
      <c r="P1244" s="225">
        <f>O1244*H1244</f>
        <v>0</v>
      </c>
      <c r="Q1244" s="225">
        <v>0</v>
      </c>
      <c r="R1244" s="225">
        <f>Q1244*H1244</f>
        <v>0</v>
      </c>
      <c r="S1244" s="225">
        <v>0</v>
      </c>
      <c r="T1244" s="226">
        <f>S1244*H1244</f>
        <v>0</v>
      </c>
      <c r="U1244" s="38"/>
      <c r="V1244" s="38"/>
      <c r="W1244" s="38"/>
      <c r="X1244" s="38"/>
      <c r="Y1244" s="38"/>
      <c r="Z1244" s="38"/>
      <c r="AA1244" s="38"/>
      <c r="AB1244" s="38"/>
      <c r="AC1244" s="38"/>
      <c r="AD1244" s="38"/>
      <c r="AE1244" s="38"/>
      <c r="AR1244" s="227" t="s">
        <v>457</v>
      </c>
      <c r="AT1244" s="227" t="s">
        <v>145</v>
      </c>
      <c r="AU1244" s="227" t="s">
        <v>150</v>
      </c>
      <c r="AY1244" s="17" t="s">
        <v>141</v>
      </c>
      <c r="BE1244" s="228">
        <f>IF(N1244="základní",J1244,0)</f>
        <v>0</v>
      </c>
      <c r="BF1244" s="228">
        <f>IF(N1244="snížená",J1244,0)</f>
        <v>0</v>
      </c>
      <c r="BG1244" s="228">
        <f>IF(N1244="zákl. přenesená",J1244,0)</f>
        <v>0</v>
      </c>
      <c r="BH1244" s="228">
        <f>IF(N1244="sníž. přenesená",J1244,0)</f>
        <v>0</v>
      </c>
      <c r="BI1244" s="228">
        <f>IF(N1244="nulová",J1244,0)</f>
        <v>0</v>
      </c>
      <c r="BJ1244" s="17" t="s">
        <v>150</v>
      </c>
      <c r="BK1244" s="228">
        <f>ROUND(I1244*H1244,2)</f>
        <v>0</v>
      </c>
      <c r="BL1244" s="17" t="s">
        <v>457</v>
      </c>
      <c r="BM1244" s="227" t="s">
        <v>1624</v>
      </c>
    </row>
    <row r="1245" s="2" customFormat="1" ht="16.5" customHeight="1">
      <c r="A1245" s="38"/>
      <c r="B1245" s="39"/>
      <c r="C1245" s="215" t="s">
        <v>1625</v>
      </c>
      <c r="D1245" s="215" t="s">
        <v>145</v>
      </c>
      <c r="E1245" s="216" t="s">
        <v>1626</v>
      </c>
      <c r="F1245" s="217" t="s">
        <v>1627</v>
      </c>
      <c r="G1245" s="218" t="s">
        <v>148</v>
      </c>
      <c r="H1245" s="219">
        <v>2.5</v>
      </c>
      <c r="I1245" s="220"/>
      <c r="J1245" s="221">
        <f>ROUND(I1245*H1245,2)</f>
        <v>0</v>
      </c>
      <c r="K1245" s="222"/>
      <c r="L1245" s="44"/>
      <c r="M1245" s="223" t="s">
        <v>1</v>
      </c>
      <c r="N1245" s="224" t="s">
        <v>39</v>
      </c>
      <c r="O1245" s="91"/>
      <c r="P1245" s="225">
        <f>O1245*H1245</f>
        <v>0</v>
      </c>
      <c r="Q1245" s="225">
        <v>0</v>
      </c>
      <c r="R1245" s="225">
        <f>Q1245*H1245</f>
        <v>0</v>
      </c>
      <c r="S1245" s="225">
        <v>0.01098</v>
      </c>
      <c r="T1245" s="226">
        <f>S1245*H1245</f>
        <v>0.027450000000000002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27" t="s">
        <v>457</v>
      </c>
      <c r="AT1245" s="227" t="s">
        <v>145</v>
      </c>
      <c r="AU1245" s="227" t="s">
        <v>150</v>
      </c>
      <c r="AY1245" s="17" t="s">
        <v>141</v>
      </c>
      <c r="BE1245" s="228">
        <f>IF(N1245="základní",J1245,0)</f>
        <v>0</v>
      </c>
      <c r="BF1245" s="228">
        <f>IF(N1245="snížená",J1245,0)</f>
        <v>0</v>
      </c>
      <c r="BG1245" s="228">
        <f>IF(N1245="zákl. přenesená",J1245,0)</f>
        <v>0</v>
      </c>
      <c r="BH1245" s="228">
        <f>IF(N1245="sníž. přenesená",J1245,0)</f>
        <v>0</v>
      </c>
      <c r="BI1245" s="228">
        <f>IF(N1245="nulová",J1245,0)</f>
        <v>0</v>
      </c>
      <c r="BJ1245" s="17" t="s">
        <v>150</v>
      </c>
      <c r="BK1245" s="228">
        <f>ROUND(I1245*H1245,2)</f>
        <v>0</v>
      </c>
      <c r="BL1245" s="17" t="s">
        <v>457</v>
      </c>
      <c r="BM1245" s="227" t="s">
        <v>1628</v>
      </c>
    </row>
    <row r="1246" s="13" customFormat="1">
      <c r="A1246" s="13"/>
      <c r="B1246" s="229"/>
      <c r="C1246" s="230"/>
      <c r="D1246" s="231" t="s">
        <v>152</v>
      </c>
      <c r="E1246" s="232" t="s">
        <v>1</v>
      </c>
      <c r="F1246" s="233" t="s">
        <v>194</v>
      </c>
      <c r="G1246" s="230"/>
      <c r="H1246" s="232" t="s">
        <v>1</v>
      </c>
      <c r="I1246" s="234"/>
      <c r="J1246" s="230"/>
      <c r="K1246" s="230"/>
      <c r="L1246" s="235"/>
      <c r="M1246" s="236"/>
      <c r="N1246" s="237"/>
      <c r="O1246" s="237"/>
      <c r="P1246" s="237"/>
      <c r="Q1246" s="237"/>
      <c r="R1246" s="237"/>
      <c r="S1246" s="237"/>
      <c r="T1246" s="238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9" t="s">
        <v>152</v>
      </c>
      <c r="AU1246" s="239" t="s">
        <v>150</v>
      </c>
      <c r="AV1246" s="13" t="s">
        <v>81</v>
      </c>
      <c r="AW1246" s="13" t="s">
        <v>30</v>
      </c>
      <c r="AX1246" s="13" t="s">
        <v>73</v>
      </c>
      <c r="AY1246" s="239" t="s">
        <v>141</v>
      </c>
    </row>
    <row r="1247" s="14" customFormat="1">
      <c r="A1247" s="14"/>
      <c r="B1247" s="240"/>
      <c r="C1247" s="241"/>
      <c r="D1247" s="231" t="s">
        <v>152</v>
      </c>
      <c r="E1247" s="242" t="s">
        <v>1</v>
      </c>
      <c r="F1247" s="243" t="s">
        <v>365</v>
      </c>
      <c r="G1247" s="241"/>
      <c r="H1247" s="244">
        <v>2.5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0" t="s">
        <v>152</v>
      </c>
      <c r="AU1247" s="250" t="s">
        <v>150</v>
      </c>
      <c r="AV1247" s="14" t="s">
        <v>150</v>
      </c>
      <c r="AW1247" s="14" t="s">
        <v>30</v>
      </c>
      <c r="AX1247" s="14" t="s">
        <v>81</v>
      </c>
      <c r="AY1247" s="250" t="s">
        <v>141</v>
      </c>
    </row>
    <row r="1248" s="2" customFormat="1" ht="24.15" customHeight="1">
      <c r="A1248" s="38"/>
      <c r="B1248" s="39"/>
      <c r="C1248" s="215" t="s">
        <v>1629</v>
      </c>
      <c r="D1248" s="215" t="s">
        <v>145</v>
      </c>
      <c r="E1248" s="216" t="s">
        <v>1630</v>
      </c>
      <c r="F1248" s="217" t="s">
        <v>1631</v>
      </c>
      <c r="G1248" s="218" t="s">
        <v>148</v>
      </c>
      <c r="H1248" s="219">
        <v>2.1000000000000001</v>
      </c>
      <c r="I1248" s="220"/>
      <c r="J1248" s="221">
        <f>ROUND(I1248*H1248,2)</f>
        <v>0</v>
      </c>
      <c r="K1248" s="222"/>
      <c r="L1248" s="44"/>
      <c r="M1248" s="223" t="s">
        <v>1</v>
      </c>
      <c r="N1248" s="224" t="s">
        <v>39</v>
      </c>
      <c r="O1248" s="91"/>
      <c r="P1248" s="225">
        <f>O1248*H1248</f>
        <v>0</v>
      </c>
      <c r="Q1248" s="225">
        <v>0</v>
      </c>
      <c r="R1248" s="225">
        <f>Q1248*H1248</f>
        <v>0</v>
      </c>
      <c r="S1248" s="225">
        <v>0.024649999999999998</v>
      </c>
      <c r="T1248" s="226">
        <f>S1248*H1248</f>
        <v>0.051764999999999999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27" t="s">
        <v>457</v>
      </c>
      <c r="AT1248" s="227" t="s">
        <v>145</v>
      </c>
      <c r="AU1248" s="227" t="s">
        <v>150</v>
      </c>
      <c r="AY1248" s="17" t="s">
        <v>141</v>
      </c>
      <c r="BE1248" s="228">
        <f>IF(N1248="základní",J1248,0)</f>
        <v>0</v>
      </c>
      <c r="BF1248" s="228">
        <f>IF(N1248="snížená",J1248,0)</f>
        <v>0</v>
      </c>
      <c r="BG1248" s="228">
        <f>IF(N1248="zákl. přenesená",J1248,0)</f>
        <v>0</v>
      </c>
      <c r="BH1248" s="228">
        <f>IF(N1248="sníž. přenesená",J1248,0)</f>
        <v>0</v>
      </c>
      <c r="BI1248" s="228">
        <f>IF(N1248="nulová",J1248,0)</f>
        <v>0</v>
      </c>
      <c r="BJ1248" s="17" t="s">
        <v>150</v>
      </c>
      <c r="BK1248" s="228">
        <f>ROUND(I1248*H1248,2)</f>
        <v>0</v>
      </c>
      <c r="BL1248" s="17" t="s">
        <v>457</v>
      </c>
      <c r="BM1248" s="227" t="s">
        <v>1632</v>
      </c>
    </row>
    <row r="1249" s="13" customFormat="1">
      <c r="A1249" s="13"/>
      <c r="B1249" s="229"/>
      <c r="C1249" s="230"/>
      <c r="D1249" s="231" t="s">
        <v>152</v>
      </c>
      <c r="E1249" s="232" t="s">
        <v>1</v>
      </c>
      <c r="F1249" s="233" t="s">
        <v>1633</v>
      </c>
      <c r="G1249" s="230"/>
      <c r="H1249" s="232" t="s">
        <v>1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9" t="s">
        <v>152</v>
      </c>
      <c r="AU1249" s="239" t="s">
        <v>150</v>
      </c>
      <c r="AV1249" s="13" t="s">
        <v>81</v>
      </c>
      <c r="AW1249" s="13" t="s">
        <v>30</v>
      </c>
      <c r="AX1249" s="13" t="s">
        <v>73</v>
      </c>
      <c r="AY1249" s="239" t="s">
        <v>141</v>
      </c>
    </row>
    <row r="1250" s="14" customFormat="1">
      <c r="A1250" s="14"/>
      <c r="B1250" s="240"/>
      <c r="C1250" s="241"/>
      <c r="D1250" s="231" t="s">
        <v>152</v>
      </c>
      <c r="E1250" s="242" t="s">
        <v>1</v>
      </c>
      <c r="F1250" s="243" t="s">
        <v>1634</v>
      </c>
      <c r="G1250" s="241"/>
      <c r="H1250" s="244">
        <v>2.1000000000000001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0" t="s">
        <v>152</v>
      </c>
      <c r="AU1250" s="250" t="s">
        <v>150</v>
      </c>
      <c r="AV1250" s="14" t="s">
        <v>150</v>
      </c>
      <c r="AW1250" s="14" t="s">
        <v>30</v>
      </c>
      <c r="AX1250" s="14" t="s">
        <v>81</v>
      </c>
      <c r="AY1250" s="250" t="s">
        <v>141</v>
      </c>
    </row>
    <row r="1251" s="2" customFormat="1" ht="16.5" customHeight="1">
      <c r="A1251" s="38"/>
      <c r="B1251" s="39"/>
      <c r="C1251" s="215" t="s">
        <v>1635</v>
      </c>
      <c r="D1251" s="215" t="s">
        <v>145</v>
      </c>
      <c r="E1251" s="216" t="s">
        <v>1636</v>
      </c>
      <c r="F1251" s="217" t="s">
        <v>1637</v>
      </c>
      <c r="G1251" s="218" t="s">
        <v>158</v>
      </c>
      <c r="H1251" s="219">
        <v>7</v>
      </c>
      <c r="I1251" s="220"/>
      <c r="J1251" s="221">
        <f>ROUND(I1251*H1251,2)</f>
        <v>0</v>
      </c>
      <c r="K1251" s="222"/>
      <c r="L1251" s="44"/>
      <c r="M1251" s="223" t="s">
        <v>1</v>
      </c>
      <c r="N1251" s="224" t="s">
        <v>39</v>
      </c>
      <c r="O1251" s="91"/>
      <c r="P1251" s="225">
        <f>O1251*H1251</f>
        <v>0</v>
      </c>
      <c r="Q1251" s="225">
        <v>0</v>
      </c>
      <c r="R1251" s="225">
        <f>Q1251*H1251</f>
        <v>0</v>
      </c>
      <c r="S1251" s="225">
        <v>0.001</v>
      </c>
      <c r="T1251" s="226">
        <f>S1251*H1251</f>
        <v>0.0070000000000000001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27" t="s">
        <v>457</v>
      </c>
      <c r="AT1251" s="227" t="s">
        <v>145</v>
      </c>
      <c r="AU1251" s="227" t="s">
        <v>150</v>
      </c>
      <c r="AY1251" s="17" t="s">
        <v>141</v>
      </c>
      <c r="BE1251" s="228">
        <f>IF(N1251="základní",J1251,0)</f>
        <v>0</v>
      </c>
      <c r="BF1251" s="228">
        <f>IF(N1251="snížená",J1251,0)</f>
        <v>0</v>
      </c>
      <c r="BG1251" s="228">
        <f>IF(N1251="zákl. přenesená",J1251,0)</f>
        <v>0</v>
      </c>
      <c r="BH1251" s="228">
        <f>IF(N1251="sníž. přenesená",J1251,0)</f>
        <v>0</v>
      </c>
      <c r="BI1251" s="228">
        <f>IF(N1251="nulová",J1251,0)</f>
        <v>0</v>
      </c>
      <c r="BJ1251" s="17" t="s">
        <v>150</v>
      </c>
      <c r="BK1251" s="228">
        <f>ROUND(I1251*H1251,2)</f>
        <v>0</v>
      </c>
      <c r="BL1251" s="17" t="s">
        <v>457</v>
      </c>
      <c r="BM1251" s="227" t="s">
        <v>1638</v>
      </c>
    </row>
    <row r="1252" s="14" customFormat="1">
      <c r="A1252" s="14"/>
      <c r="B1252" s="240"/>
      <c r="C1252" s="241"/>
      <c r="D1252" s="231" t="s">
        <v>152</v>
      </c>
      <c r="E1252" s="242" t="s">
        <v>1</v>
      </c>
      <c r="F1252" s="243" t="s">
        <v>703</v>
      </c>
      <c r="G1252" s="241"/>
      <c r="H1252" s="244">
        <v>7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0" t="s">
        <v>152</v>
      </c>
      <c r="AU1252" s="250" t="s">
        <v>150</v>
      </c>
      <c r="AV1252" s="14" t="s">
        <v>150</v>
      </c>
      <c r="AW1252" s="14" t="s">
        <v>30</v>
      </c>
      <c r="AX1252" s="14" t="s">
        <v>81</v>
      </c>
      <c r="AY1252" s="250" t="s">
        <v>141</v>
      </c>
    </row>
    <row r="1253" s="2" customFormat="1" ht="16.5" customHeight="1">
      <c r="A1253" s="38"/>
      <c r="B1253" s="39"/>
      <c r="C1253" s="215" t="s">
        <v>1639</v>
      </c>
      <c r="D1253" s="215" t="s">
        <v>145</v>
      </c>
      <c r="E1253" s="216" t="s">
        <v>1640</v>
      </c>
      <c r="F1253" s="217" t="s">
        <v>1641</v>
      </c>
      <c r="G1253" s="218" t="s">
        <v>158</v>
      </c>
      <c r="H1253" s="219">
        <v>1</v>
      </c>
      <c r="I1253" s="220"/>
      <c r="J1253" s="221">
        <f>ROUND(I1253*H1253,2)</f>
        <v>0</v>
      </c>
      <c r="K1253" s="222"/>
      <c r="L1253" s="44"/>
      <c r="M1253" s="223" t="s">
        <v>1</v>
      </c>
      <c r="N1253" s="224" t="s">
        <v>39</v>
      </c>
      <c r="O1253" s="91"/>
      <c r="P1253" s="225">
        <f>O1253*H1253</f>
        <v>0</v>
      </c>
      <c r="Q1253" s="225">
        <v>0</v>
      </c>
      <c r="R1253" s="225">
        <f>Q1253*H1253</f>
        <v>0</v>
      </c>
      <c r="S1253" s="225">
        <v>0.0030000000000000001</v>
      </c>
      <c r="T1253" s="226">
        <f>S1253*H1253</f>
        <v>0.0030000000000000001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227" t="s">
        <v>457</v>
      </c>
      <c r="AT1253" s="227" t="s">
        <v>145</v>
      </c>
      <c r="AU1253" s="227" t="s">
        <v>150</v>
      </c>
      <c r="AY1253" s="17" t="s">
        <v>141</v>
      </c>
      <c r="BE1253" s="228">
        <f>IF(N1253="základní",J1253,0)</f>
        <v>0</v>
      </c>
      <c r="BF1253" s="228">
        <f>IF(N1253="snížená",J1253,0)</f>
        <v>0</v>
      </c>
      <c r="BG1253" s="228">
        <f>IF(N1253="zákl. přenesená",J1253,0)</f>
        <v>0</v>
      </c>
      <c r="BH1253" s="228">
        <f>IF(N1253="sníž. přenesená",J1253,0)</f>
        <v>0</v>
      </c>
      <c r="BI1253" s="228">
        <f>IF(N1253="nulová",J1253,0)</f>
        <v>0</v>
      </c>
      <c r="BJ1253" s="17" t="s">
        <v>150</v>
      </c>
      <c r="BK1253" s="228">
        <f>ROUND(I1253*H1253,2)</f>
        <v>0</v>
      </c>
      <c r="BL1253" s="17" t="s">
        <v>457</v>
      </c>
      <c r="BM1253" s="227" t="s">
        <v>1642</v>
      </c>
    </row>
    <row r="1254" s="14" customFormat="1">
      <c r="A1254" s="14"/>
      <c r="B1254" s="240"/>
      <c r="C1254" s="241"/>
      <c r="D1254" s="231" t="s">
        <v>152</v>
      </c>
      <c r="E1254" s="242" t="s">
        <v>1</v>
      </c>
      <c r="F1254" s="243" t="s">
        <v>81</v>
      </c>
      <c r="G1254" s="241"/>
      <c r="H1254" s="244">
        <v>1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0" t="s">
        <v>152</v>
      </c>
      <c r="AU1254" s="250" t="s">
        <v>150</v>
      </c>
      <c r="AV1254" s="14" t="s">
        <v>150</v>
      </c>
      <c r="AW1254" s="14" t="s">
        <v>30</v>
      </c>
      <c r="AX1254" s="14" t="s">
        <v>81</v>
      </c>
      <c r="AY1254" s="250" t="s">
        <v>141</v>
      </c>
    </row>
    <row r="1255" s="2" customFormat="1" ht="21.75" customHeight="1">
      <c r="A1255" s="38"/>
      <c r="B1255" s="39"/>
      <c r="C1255" s="215" t="s">
        <v>1643</v>
      </c>
      <c r="D1255" s="215" t="s">
        <v>145</v>
      </c>
      <c r="E1255" s="216" t="s">
        <v>1644</v>
      </c>
      <c r="F1255" s="217" t="s">
        <v>1645</v>
      </c>
      <c r="G1255" s="218" t="s">
        <v>158</v>
      </c>
      <c r="H1255" s="219">
        <v>6</v>
      </c>
      <c r="I1255" s="220"/>
      <c r="J1255" s="221">
        <f>ROUND(I1255*H1255,2)</f>
        <v>0</v>
      </c>
      <c r="K1255" s="222"/>
      <c r="L1255" s="44"/>
      <c r="M1255" s="223" t="s">
        <v>1</v>
      </c>
      <c r="N1255" s="224" t="s">
        <v>39</v>
      </c>
      <c r="O1255" s="91"/>
      <c r="P1255" s="225">
        <f>O1255*H1255</f>
        <v>0</v>
      </c>
      <c r="Q1255" s="225">
        <v>0</v>
      </c>
      <c r="R1255" s="225">
        <f>Q1255*H1255</f>
        <v>0</v>
      </c>
      <c r="S1255" s="225">
        <v>0</v>
      </c>
      <c r="T1255" s="226">
        <f>S1255*H1255</f>
        <v>0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27" t="s">
        <v>457</v>
      </c>
      <c r="AT1255" s="227" t="s">
        <v>145</v>
      </c>
      <c r="AU1255" s="227" t="s">
        <v>150</v>
      </c>
      <c r="AY1255" s="17" t="s">
        <v>141</v>
      </c>
      <c r="BE1255" s="228">
        <f>IF(N1255="základní",J1255,0)</f>
        <v>0</v>
      </c>
      <c r="BF1255" s="228">
        <f>IF(N1255="snížená",J1255,0)</f>
        <v>0</v>
      </c>
      <c r="BG1255" s="228">
        <f>IF(N1255="zákl. přenesená",J1255,0)</f>
        <v>0</v>
      </c>
      <c r="BH1255" s="228">
        <f>IF(N1255="sníž. přenesená",J1255,0)</f>
        <v>0</v>
      </c>
      <c r="BI1255" s="228">
        <f>IF(N1255="nulová",J1255,0)</f>
        <v>0</v>
      </c>
      <c r="BJ1255" s="17" t="s">
        <v>150</v>
      </c>
      <c r="BK1255" s="228">
        <f>ROUND(I1255*H1255,2)</f>
        <v>0</v>
      </c>
      <c r="BL1255" s="17" t="s">
        <v>457</v>
      </c>
      <c r="BM1255" s="227" t="s">
        <v>1646</v>
      </c>
    </row>
    <row r="1256" s="13" customFormat="1">
      <c r="A1256" s="13"/>
      <c r="B1256" s="229"/>
      <c r="C1256" s="230"/>
      <c r="D1256" s="231" t="s">
        <v>152</v>
      </c>
      <c r="E1256" s="232" t="s">
        <v>1</v>
      </c>
      <c r="F1256" s="233" t="s">
        <v>1647</v>
      </c>
      <c r="G1256" s="230"/>
      <c r="H1256" s="232" t="s">
        <v>1</v>
      </c>
      <c r="I1256" s="234"/>
      <c r="J1256" s="230"/>
      <c r="K1256" s="230"/>
      <c r="L1256" s="235"/>
      <c r="M1256" s="236"/>
      <c r="N1256" s="237"/>
      <c r="O1256" s="237"/>
      <c r="P1256" s="237"/>
      <c r="Q1256" s="237"/>
      <c r="R1256" s="237"/>
      <c r="S1256" s="237"/>
      <c r="T1256" s="23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9" t="s">
        <v>152</v>
      </c>
      <c r="AU1256" s="239" t="s">
        <v>150</v>
      </c>
      <c r="AV1256" s="13" t="s">
        <v>81</v>
      </c>
      <c r="AW1256" s="13" t="s">
        <v>30</v>
      </c>
      <c r="AX1256" s="13" t="s">
        <v>73</v>
      </c>
      <c r="AY1256" s="239" t="s">
        <v>141</v>
      </c>
    </row>
    <row r="1257" s="14" customFormat="1">
      <c r="A1257" s="14"/>
      <c r="B1257" s="240"/>
      <c r="C1257" s="241"/>
      <c r="D1257" s="231" t="s">
        <v>152</v>
      </c>
      <c r="E1257" s="242" t="s">
        <v>1</v>
      </c>
      <c r="F1257" s="243" t="s">
        <v>188</v>
      </c>
      <c r="G1257" s="241"/>
      <c r="H1257" s="244">
        <v>6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0" t="s">
        <v>152</v>
      </c>
      <c r="AU1257" s="250" t="s">
        <v>150</v>
      </c>
      <c r="AV1257" s="14" t="s">
        <v>150</v>
      </c>
      <c r="AW1257" s="14" t="s">
        <v>30</v>
      </c>
      <c r="AX1257" s="14" t="s">
        <v>81</v>
      </c>
      <c r="AY1257" s="250" t="s">
        <v>141</v>
      </c>
    </row>
    <row r="1258" s="2" customFormat="1" ht="24.15" customHeight="1">
      <c r="A1258" s="38"/>
      <c r="B1258" s="39"/>
      <c r="C1258" s="215" t="s">
        <v>1648</v>
      </c>
      <c r="D1258" s="215" t="s">
        <v>145</v>
      </c>
      <c r="E1258" s="216" t="s">
        <v>1649</v>
      </c>
      <c r="F1258" s="217" t="s">
        <v>1650</v>
      </c>
      <c r="G1258" s="218" t="s">
        <v>158</v>
      </c>
      <c r="H1258" s="219">
        <v>6</v>
      </c>
      <c r="I1258" s="220"/>
      <c r="J1258" s="221">
        <f>ROUND(I1258*H1258,2)</f>
        <v>0</v>
      </c>
      <c r="K1258" s="222"/>
      <c r="L1258" s="44"/>
      <c r="M1258" s="223" t="s">
        <v>1</v>
      </c>
      <c r="N1258" s="224" t="s">
        <v>39</v>
      </c>
      <c r="O1258" s="91"/>
      <c r="P1258" s="225">
        <f>O1258*H1258</f>
        <v>0</v>
      </c>
      <c r="Q1258" s="225">
        <v>0</v>
      </c>
      <c r="R1258" s="225">
        <f>Q1258*H1258</f>
        <v>0</v>
      </c>
      <c r="S1258" s="225">
        <v>0.001</v>
      </c>
      <c r="T1258" s="226">
        <f>S1258*H1258</f>
        <v>0.0060000000000000001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27" t="s">
        <v>457</v>
      </c>
      <c r="AT1258" s="227" t="s">
        <v>145</v>
      </c>
      <c r="AU1258" s="227" t="s">
        <v>150</v>
      </c>
      <c r="AY1258" s="17" t="s">
        <v>141</v>
      </c>
      <c r="BE1258" s="228">
        <f>IF(N1258="základní",J1258,0)</f>
        <v>0</v>
      </c>
      <c r="BF1258" s="228">
        <f>IF(N1258="snížená",J1258,0)</f>
        <v>0</v>
      </c>
      <c r="BG1258" s="228">
        <f>IF(N1258="zákl. přenesená",J1258,0)</f>
        <v>0</v>
      </c>
      <c r="BH1258" s="228">
        <f>IF(N1258="sníž. přenesená",J1258,0)</f>
        <v>0</v>
      </c>
      <c r="BI1258" s="228">
        <f>IF(N1258="nulová",J1258,0)</f>
        <v>0</v>
      </c>
      <c r="BJ1258" s="17" t="s">
        <v>150</v>
      </c>
      <c r="BK1258" s="228">
        <f>ROUND(I1258*H1258,2)</f>
        <v>0</v>
      </c>
      <c r="BL1258" s="17" t="s">
        <v>457</v>
      </c>
      <c r="BM1258" s="227" t="s">
        <v>1651</v>
      </c>
    </row>
    <row r="1259" s="14" customFormat="1">
      <c r="A1259" s="14"/>
      <c r="B1259" s="240"/>
      <c r="C1259" s="241"/>
      <c r="D1259" s="231" t="s">
        <v>152</v>
      </c>
      <c r="E1259" s="242" t="s">
        <v>1</v>
      </c>
      <c r="F1259" s="243" t="s">
        <v>188</v>
      </c>
      <c r="G1259" s="241"/>
      <c r="H1259" s="244">
        <v>6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50" t="s">
        <v>152</v>
      </c>
      <c r="AU1259" s="250" t="s">
        <v>150</v>
      </c>
      <c r="AV1259" s="14" t="s">
        <v>150</v>
      </c>
      <c r="AW1259" s="14" t="s">
        <v>30</v>
      </c>
      <c r="AX1259" s="14" t="s">
        <v>81</v>
      </c>
      <c r="AY1259" s="250" t="s">
        <v>141</v>
      </c>
    </row>
    <row r="1260" s="2" customFormat="1" ht="24.15" customHeight="1">
      <c r="A1260" s="38"/>
      <c r="B1260" s="39"/>
      <c r="C1260" s="215" t="s">
        <v>1652</v>
      </c>
      <c r="D1260" s="215" t="s">
        <v>145</v>
      </c>
      <c r="E1260" s="216" t="s">
        <v>1653</v>
      </c>
      <c r="F1260" s="217" t="s">
        <v>1654</v>
      </c>
      <c r="G1260" s="218" t="s">
        <v>158</v>
      </c>
      <c r="H1260" s="219">
        <v>3.4620000000000002</v>
      </c>
      <c r="I1260" s="220"/>
      <c r="J1260" s="221">
        <f>ROUND(I1260*H1260,2)</f>
        <v>0</v>
      </c>
      <c r="K1260" s="222"/>
      <c r="L1260" s="44"/>
      <c r="M1260" s="223" t="s">
        <v>1</v>
      </c>
      <c r="N1260" s="224" t="s">
        <v>39</v>
      </c>
      <c r="O1260" s="91"/>
      <c r="P1260" s="225">
        <f>O1260*H1260</f>
        <v>0</v>
      </c>
      <c r="Q1260" s="225">
        <v>0</v>
      </c>
      <c r="R1260" s="225">
        <f>Q1260*H1260</f>
        <v>0</v>
      </c>
      <c r="S1260" s="225">
        <v>0.024</v>
      </c>
      <c r="T1260" s="226">
        <f>S1260*H1260</f>
        <v>0.083088000000000009</v>
      </c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R1260" s="227" t="s">
        <v>457</v>
      </c>
      <c r="AT1260" s="227" t="s">
        <v>145</v>
      </c>
      <c r="AU1260" s="227" t="s">
        <v>150</v>
      </c>
      <c r="AY1260" s="17" t="s">
        <v>141</v>
      </c>
      <c r="BE1260" s="228">
        <f>IF(N1260="základní",J1260,0)</f>
        <v>0</v>
      </c>
      <c r="BF1260" s="228">
        <f>IF(N1260="snížená",J1260,0)</f>
        <v>0</v>
      </c>
      <c r="BG1260" s="228">
        <f>IF(N1260="zákl. přenesená",J1260,0)</f>
        <v>0</v>
      </c>
      <c r="BH1260" s="228">
        <f>IF(N1260="sníž. přenesená",J1260,0)</f>
        <v>0</v>
      </c>
      <c r="BI1260" s="228">
        <f>IF(N1260="nulová",J1260,0)</f>
        <v>0</v>
      </c>
      <c r="BJ1260" s="17" t="s">
        <v>150</v>
      </c>
      <c r="BK1260" s="228">
        <f>ROUND(I1260*H1260,2)</f>
        <v>0</v>
      </c>
      <c r="BL1260" s="17" t="s">
        <v>457</v>
      </c>
      <c r="BM1260" s="227" t="s">
        <v>1655</v>
      </c>
    </row>
    <row r="1261" s="13" customFormat="1">
      <c r="A1261" s="13"/>
      <c r="B1261" s="229"/>
      <c r="C1261" s="230"/>
      <c r="D1261" s="231" t="s">
        <v>152</v>
      </c>
      <c r="E1261" s="232" t="s">
        <v>1</v>
      </c>
      <c r="F1261" s="233" t="s">
        <v>1656</v>
      </c>
      <c r="G1261" s="230"/>
      <c r="H1261" s="232" t="s">
        <v>1</v>
      </c>
      <c r="I1261" s="234"/>
      <c r="J1261" s="230"/>
      <c r="K1261" s="230"/>
      <c r="L1261" s="235"/>
      <c r="M1261" s="236"/>
      <c r="N1261" s="237"/>
      <c r="O1261" s="237"/>
      <c r="P1261" s="237"/>
      <c r="Q1261" s="237"/>
      <c r="R1261" s="237"/>
      <c r="S1261" s="237"/>
      <c r="T1261" s="238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9" t="s">
        <v>152</v>
      </c>
      <c r="AU1261" s="239" t="s">
        <v>150</v>
      </c>
      <c r="AV1261" s="13" t="s">
        <v>81</v>
      </c>
      <c r="AW1261" s="13" t="s">
        <v>30</v>
      </c>
      <c r="AX1261" s="13" t="s">
        <v>73</v>
      </c>
      <c r="AY1261" s="239" t="s">
        <v>141</v>
      </c>
    </row>
    <row r="1262" s="14" customFormat="1">
      <c r="A1262" s="14"/>
      <c r="B1262" s="240"/>
      <c r="C1262" s="241"/>
      <c r="D1262" s="231" t="s">
        <v>152</v>
      </c>
      <c r="E1262" s="242" t="s">
        <v>1</v>
      </c>
      <c r="F1262" s="243" t="s">
        <v>1657</v>
      </c>
      <c r="G1262" s="241"/>
      <c r="H1262" s="244">
        <v>1.5149999999999999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0" t="s">
        <v>152</v>
      </c>
      <c r="AU1262" s="250" t="s">
        <v>150</v>
      </c>
      <c r="AV1262" s="14" t="s">
        <v>150</v>
      </c>
      <c r="AW1262" s="14" t="s">
        <v>30</v>
      </c>
      <c r="AX1262" s="14" t="s">
        <v>73</v>
      </c>
      <c r="AY1262" s="250" t="s">
        <v>141</v>
      </c>
    </row>
    <row r="1263" s="13" customFormat="1">
      <c r="A1263" s="13"/>
      <c r="B1263" s="229"/>
      <c r="C1263" s="230"/>
      <c r="D1263" s="231" t="s">
        <v>152</v>
      </c>
      <c r="E1263" s="232" t="s">
        <v>1</v>
      </c>
      <c r="F1263" s="233" t="s">
        <v>1658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152</v>
      </c>
      <c r="AU1263" s="239" t="s">
        <v>150</v>
      </c>
      <c r="AV1263" s="13" t="s">
        <v>81</v>
      </c>
      <c r="AW1263" s="13" t="s">
        <v>30</v>
      </c>
      <c r="AX1263" s="13" t="s">
        <v>73</v>
      </c>
      <c r="AY1263" s="239" t="s">
        <v>141</v>
      </c>
    </row>
    <row r="1264" s="14" customFormat="1">
      <c r="A1264" s="14"/>
      <c r="B1264" s="240"/>
      <c r="C1264" s="241"/>
      <c r="D1264" s="231" t="s">
        <v>152</v>
      </c>
      <c r="E1264" s="242" t="s">
        <v>1</v>
      </c>
      <c r="F1264" s="243" t="s">
        <v>169</v>
      </c>
      <c r="G1264" s="241"/>
      <c r="H1264" s="244">
        <v>1.9470000000000001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152</v>
      </c>
      <c r="AU1264" s="250" t="s">
        <v>150</v>
      </c>
      <c r="AV1264" s="14" t="s">
        <v>150</v>
      </c>
      <c r="AW1264" s="14" t="s">
        <v>30</v>
      </c>
      <c r="AX1264" s="14" t="s">
        <v>73</v>
      </c>
      <c r="AY1264" s="250" t="s">
        <v>141</v>
      </c>
    </row>
    <row r="1265" s="15" customFormat="1">
      <c r="A1265" s="15"/>
      <c r="B1265" s="251"/>
      <c r="C1265" s="252"/>
      <c r="D1265" s="231" t="s">
        <v>152</v>
      </c>
      <c r="E1265" s="253" t="s">
        <v>1</v>
      </c>
      <c r="F1265" s="254" t="s">
        <v>170</v>
      </c>
      <c r="G1265" s="252"/>
      <c r="H1265" s="255">
        <v>3.4620000000000002</v>
      </c>
      <c r="I1265" s="256"/>
      <c r="J1265" s="252"/>
      <c r="K1265" s="252"/>
      <c r="L1265" s="257"/>
      <c r="M1265" s="258"/>
      <c r="N1265" s="259"/>
      <c r="O1265" s="259"/>
      <c r="P1265" s="259"/>
      <c r="Q1265" s="259"/>
      <c r="R1265" s="259"/>
      <c r="S1265" s="259"/>
      <c r="T1265" s="260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T1265" s="261" t="s">
        <v>152</v>
      </c>
      <c r="AU1265" s="261" t="s">
        <v>150</v>
      </c>
      <c r="AV1265" s="15" t="s">
        <v>149</v>
      </c>
      <c r="AW1265" s="15" t="s">
        <v>30</v>
      </c>
      <c r="AX1265" s="15" t="s">
        <v>81</v>
      </c>
      <c r="AY1265" s="261" t="s">
        <v>141</v>
      </c>
    </row>
    <row r="1266" s="2" customFormat="1" ht="24.15" customHeight="1">
      <c r="A1266" s="38"/>
      <c r="B1266" s="39"/>
      <c r="C1266" s="215" t="s">
        <v>1659</v>
      </c>
      <c r="D1266" s="215" t="s">
        <v>145</v>
      </c>
      <c r="E1266" s="216" t="s">
        <v>1660</v>
      </c>
      <c r="F1266" s="217" t="s">
        <v>1661</v>
      </c>
      <c r="G1266" s="218" t="s">
        <v>158</v>
      </c>
      <c r="H1266" s="219">
        <v>18</v>
      </c>
      <c r="I1266" s="220"/>
      <c r="J1266" s="221">
        <f>ROUND(I1266*H1266,2)</f>
        <v>0</v>
      </c>
      <c r="K1266" s="222"/>
      <c r="L1266" s="44"/>
      <c r="M1266" s="223" t="s">
        <v>1</v>
      </c>
      <c r="N1266" s="224" t="s">
        <v>39</v>
      </c>
      <c r="O1266" s="91"/>
      <c r="P1266" s="225">
        <f>O1266*H1266</f>
        <v>0</v>
      </c>
      <c r="Q1266" s="225">
        <v>0</v>
      </c>
      <c r="R1266" s="225">
        <f>Q1266*H1266</f>
        <v>0</v>
      </c>
      <c r="S1266" s="225">
        <v>0</v>
      </c>
      <c r="T1266" s="226">
        <f>S1266*H1266</f>
        <v>0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227" t="s">
        <v>457</v>
      </c>
      <c r="AT1266" s="227" t="s">
        <v>145</v>
      </c>
      <c r="AU1266" s="227" t="s">
        <v>150</v>
      </c>
      <c r="AY1266" s="17" t="s">
        <v>141</v>
      </c>
      <c r="BE1266" s="228">
        <f>IF(N1266="základní",J1266,0)</f>
        <v>0</v>
      </c>
      <c r="BF1266" s="228">
        <f>IF(N1266="snížená",J1266,0)</f>
        <v>0</v>
      </c>
      <c r="BG1266" s="228">
        <f>IF(N1266="zákl. přenesená",J1266,0)</f>
        <v>0</v>
      </c>
      <c r="BH1266" s="228">
        <f>IF(N1266="sníž. přenesená",J1266,0)</f>
        <v>0</v>
      </c>
      <c r="BI1266" s="228">
        <f>IF(N1266="nulová",J1266,0)</f>
        <v>0</v>
      </c>
      <c r="BJ1266" s="17" t="s">
        <v>150</v>
      </c>
      <c r="BK1266" s="228">
        <f>ROUND(I1266*H1266,2)</f>
        <v>0</v>
      </c>
      <c r="BL1266" s="17" t="s">
        <v>457</v>
      </c>
      <c r="BM1266" s="227" t="s">
        <v>1662</v>
      </c>
    </row>
    <row r="1267" s="13" customFormat="1">
      <c r="A1267" s="13"/>
      <c r="B1267" s="229"/>
      <c r="C1267" s="230"/>
      <c r="D1267" s="231" t="s">
        <v>152</v>
      </c>
      <c r="E1267" s="232" t="s">
        <v>1</v>
      </c>
      <c r="F1267" s="233" t="s">
        <v>1663</v>
      </c>
      <c r="G1267" s="230"/>
      <c r="H1267" s="232" t="s">
        <v>1</v>
      </c>
      <c r="I1267" s="234"/>
      <c r="J1267" s="230"/>
      <c r="K1267" s="230"/>
      <c r="L1267" s="235"/>
      <c r="M1267" s="236"/>
      <c r="N1267" s="237"/>
      <c r="O1267" s="237"/>
      <c r="P1267" s="237"/>
      <c r="Q1267" s="237"/>
      <c r="R1267" s="237"/>
      <c r="S1267" s="237"/>
      <c r="T1267" s="238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9" t="s">
        <v>152</v>
      </c>
      <c r="AU1267" s="239" t="s">
        <v>150</v>
      </c>
      <c r="AV1267" s="13" t="s">
        <v>81</v>
      </c>
      <c r="AW1267" s="13" t="s">
        <v>30</v>
      </c>
      <c r="AX1267" s="13" t="s">
        <v>73</v>
      </c>
      <c r="AY1267" s="239" t="s">
        <v>141</v>
      </c>
    </row>
    <row r="1268" s="14" customFormat="1">
      <c r="A1268" s="14"/>
      <c r="B1268" s="240"/>
      <c r="C1268" s="241"/>
      <c r="D1268" s="231" t="s">
        <v>152</v>
      </c>
      <c r="E1268" s="242" t="s">
        <v>1</v>
      </c>
      <c r="F1268" s="243" t="s">
        <v>1664</v>
      </c>
      <c r="G1268" s="241"/>
      <c r="H1268" s="244">
        <v>9</v>
      </c>
      <c r="I1268" s="245"/>
      <c r="J1268" s="241"/>
      <c r="K1268" s="241"/>
      <c r="L1268" s="246"/>
      <c r="M1268" s="247"/>
      <c r="N1268" s="248"/>
      <c r="O1268" s="248"/>
      <c r="P1268" s="248"/>
      <c r="Q1268" s="248"/>
      <c r="R1268" s="248"/>
      <c r="S1268" s="248"/>
      <c r="T1268" s="249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0" t="s">
        <v>152</v>
      </c>
      <c r="AU1268" s="250" t="s">
        <v>150</v>
      </c>
      <c r="AV1268" s="14" t="s">
        <v>150</v>
      </c>
      <c r="AW1268" s="14" t="s">
        <v>30</v>
      </c>
      <c r="AX1268" s="14" t="s">
        <v>73</v>
      </c>
      <c r="AY1268" s="250" t="s">
        <v>141</v>
      </c>
    </row>
    <row r="1269" s="13" customFormat="1">
      <c r="A1269" s="13"/>
      <c r="B1269" s="229"/>
      <c r="C1269" s="230"/>
      <c r="D1269" s="231" t="s">
        <v>152</v>
      </c>
      <c r="E1269" s="232" t="s">
        <v>1</v>
      </c>
      <c r="F1269" s="233" t="s">
        <v>1665</v>
      </c>
      <c r="G1269" s="230"/>
      <c r="H1269" s="232" t="s">
        <v>1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9" t="s">
        <v>152</v>
      </c>
      <c r="AU1269" s="239" t="s">
        <v>150</v>
      </c>
      <c r="AV1269" s="13" t="s">
        <v>81</v>
      </c>
      <c r="AW1269" s="13" t="s">
        <v>30</v>
      </c>
      <c r="AX1269" s="13" t="s">
        <v>73</v>
      </c>
      <c r="AY1269" s="239" t="s">
        <v>141</v>
      </c>
    </row>
    <row r="1270" s="14" customFormat="1">
      <c r="A1270" s="14"/>
      <c r="B1270" s="240"/>
      <c r="C1270" s="241"/>
      <c r="D1270" s="231" t="s">
        <v>152</v>
      </c>
      <c r="E1270" s="242" t="s">
        <v>1</v>
      </c>
      <c r="F1270" s="243" t="s">
        <v>309</v>
      </c>
      <c r="G1270" s="241"/>
      <c r="H1270" s="244">
        <v>9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0" t="s">
        <v>152</v>
      </c>
      <c r="AU1270" s="250" t="s">
        <v>150</v>
      </c>
      <c r="AV1270" s="14" t="s">
        <v>150</v>
      </c>
      <c r="AW1270" s="14" t="s">
        <v>30</v>
      </c>
      <c r="AX1270" s="14" t="s">
        <v>73</v>
      </c>
      <c r="AY1270" s="250" t="s">
        <v>141</v>
      </c>
    </row>
    <row r="1271" s="15" customFormat="1">
      <c r="A1271" s="15"/>
      <c r="B1271" s="251"/>
      <c r="C1271" s="252"/>
      <c r="D1271" s="231" t="s">
        <v>152</v>
      </c>
      <c r="E1271" s="253" t="s">
        <v>1</v>
      </c>
      <c r="F1271" s="254" t="s">
        <v>170</v>
      </c>
      <c r="G1271" s="252"/>
      <c r="H1271" s="255">
        <v>18</v>
      </c>
      <c r="I1271" s="256"/>
      <c r="J1271" s="252"/>
      <c r="K1271" s="252"/>
      <c r="L1271" s="257"/>
      <c r="M1271" s="258"/>
      <c r="N1271" s="259"/>
      <c r="O1271" s="259"/>
      <c r="P1271" s="259"/>
      <c r="Q1271" s="259"/>
      <c r="R1271" s="259"/>
      <c r="S1271" s="259"/>
      <c r="T1271" s="260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61" t="s">
        <v>152</v>
      </c>
      <c r="AU1271" s="261" t="s">
        <v>150</v>
      </c>
      <c r="AV1271" s="15" t="s">
        <v>149</v>
      </c>
      <c r="AW1271" s="15" t="s">
        <v>30</v>
      </c>
      <c r="AX1271" s="15" t="s">
        <v>81</v>
      </c>
      <c r="AY1271" s="261" t="s">
        <v>141</v>
      </c>
    </row>
    <row r="1272" s="2" customFormat="1" ht="24.15" customHeight="1">
      <c r="A1272" s="38"/>
      <c r="B1272" s="39"/>
      <c r="C1272" s="215" t="s">
        <v>1666</v>
      </c>
      <c r="D1272" s="215" t="s">
        <v>145</v>
      </c>
      <c r="E1272" s="216" t="s">
        <v>1667</v>
      </c>
      <c r="F1272" s="217" t="s">
        <v>1668</v>
      </c>
      <c r="G1272" s="218" t="s">
        <v>158</v>
      </c>
      <c r="H1272" s="219">
        <v>4</v>
      </c>
      <c r="I1272" s="220"/>
      <c r="J1272" s="221">
        <f>ROUND(I1272*H1272,2)</f>
        <v>0</v>
      </c>
      <c r="K1272" s="222"/>
      <c r="L1272" s="44"/>
      <c r="M1272" s="223" t="s">
        <v>1</v>
      </c>
      <c r="N1272" s="224" t="s">
        <v>39</v>
      </c>
      <c r="O1272" s="91"/>
      <c r="P1272" s="225">
        <f>O1272*H1272</f>
        <v>0</v>
      </c>
      <c r="Q1272" s="225">
        <v>0</v>
      </c>
      <c r="R1272" s="225">
        <f>Q1272*H1272</f>
        <v>0</v>
      </c>
      <c r="S1272" s="225">
        <v>0</v>
      </c>
      <c r="T1272" s="226">
        <f>S1272*H1272</f>
        <v>0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227" t="s">
        <v>457</v>
      </c>
      <c r="AT1272" s="227" t="s">
        <v>145</v>
      </c>
      <c r="AU1272" s="227" t="s">
        <v>150</v>
      </c>
      <c r="AY1272" s="17" t="s">
        <v>141</v>
      </c>
      <c r="BE1272" s="228">
        <f>IF(N1272="základní",J1272,0)</f>
        <v>0</v>
      </c>
      <c r="BF1272" s="228">
        <f>IF(N1272="snížená",J1272,0)</f>
        <v>0</v>
      </c>
      <c r="BG1272" s="228">
        <f>IF(N1272="zákl. přenesená",J1272,0)</f>
        <v>0</v>
      </c>
      <c r="BH1272" s="228">
        <f>IF(N1272="sníž. přenesená",J1272,0)</f>
        <v>0</v>
      </c>
      <c r="BI1272" s="228">
        <f>IF(N1272="nulová",J1272,0)</f>
        <v>0</v>
      </c>
      <c r="BJ1272" s="17" t="s">
        <v>150</v>
      </c>
      <c r="BK1272" s="228">
        <f>ROUND(I1272*H1272,2)</f>
        <v>0</v>
      </c>
      <c r="BL1272" s="17" t="s">
        <v>457</v>
      </c>
      <c r="BM1272" s="227" t="s">
        <v>1669</v>
      </c>
    </row>
    <row r="1273" s="14" customFormat="1">
      <c r="A1273" s="14"/>
      <c r="B1273" s="240"/>
      <c r="C1273" s="241"/>
      <c r="D1273" s="231" t="s">
        <v>152</v>
      </c>
      <c r="E1273" s="242" t="s">
        <v>1</v>
      </c>
      <c r="F1273" s="243" t="s">
        <v>149</v>
      </c>
      <c r="G1273" s="241"/>
      <c r="H1273" s="244">
        <v>4</v>
      </c>
      <c r="I1273" s="245"/>
      <c r="J1273" s="241"/>
      <c r="K1273" s="241"/>
      <c r="L1273" s="246"/>
      <c r="M1273" s="247"/>
      <c r="N1273" s="248"/>
      <c r="O1273" s="248"/>
      <c r="P1273" s="248"/>
      <c r="Q1273" s="248"/>
      <c r="R1273" s="248"/>
      <c r="S1273" s="248"/>
      <c r="T1273" s="249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0" t="s">
        <v>152</v>
      </c>
      <c r="AU1273" s="250" t="s">
        <v>150</v>
      </c>
      <c r="AV1273" s="14" t="s">
        <v>150</v>
      </c>
      <c r="AW1273" s="14" t="s">
        <v>30</v>
      </c>
      <c r="AX1273" s="14" t="s">
        <v>81</v>
      </c>
      <c r="AY1273" s="250" t="s">
        <v>141</v>
      </c>
    </row>
    <row r="1274" s="2" customFormat="1" ht="24.15" customHeight="1">
      <c r="A1274" s="38"/>
      <c r="B1274" s="39"/>
      <c r="C1274" s="262" t="s">
        <v>1670</v>
      </c>
      <c r="D1274" s="262" t="s">
        <v>465</v>
      </c>
      <c r="E1274" s="263" t="s">
        <v>1671</v>
      </c>
      <c r="F1274" s="264" t="s">
        <v>1672</v>
      </c>
      <c r="G1274" s="265" t="s">
        <v>158</v>
      </c>
      <c r="H1274" s="266">
        <v>2</v>
      </c>
      <c r="I1274" s="267"/>
      <c r="J1274" s="268">
        <f>ROUND(I1274*H1274,2)</f>
        <v>0</v>
      </c>
      <c r="K1274" s="269"/>
      <c r="L1274" s="270"/>
      <c r="M1274" s="271" t="s">
        <v>1</v>
      </c>
      <c r="N1274" s="272" t="s">
        <v>39</v>
      </c>
      <c r="O1274" s="91"/>
      <c r="P1274" s="225">
        <f>O1274*H1274</f>
        <v>0</v>
      </c>
      <c r="Q1274" s="225">
        <v>0.00158</v>
      </c>
      <c r="R1274" s="225">
        <f>Q1274*H1274</f>
        <v>0.00316</v>
      </c>
      <c r="S1274" s="225">
        <v>0</v>
      </c>
      <c r="T1274" s="226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227" t="s">
        <v>468</v>
      </c>
      <c r="AT1274" s="227" t="s">
        <v>465</v>
      </c>
      <c r="AU1274" s="227" t="s">
        <v>150</v>
      </c>
      <c r="AY1274" s="17" t="s">
        <v>141</v>
      </c>
      <c r="BE1274" s="228">
        <f>IF(N1274="základní",J1274,0)</f>
        <v>0</v>
      </c>
      <c r="BF1274" s="228">
        <f>IF(N1274="snížená",J1274,0)</f>
        <v>0</v>
      </c>
      <c r="BG1274" s="228">
        <f>IF(N1274="zákl. přenesená",J1274,0)</f>
        <v>0</v>
      </c>
      <c r="BH1274" s="228">
        <f>IF(N1274="sníž. přenesená",J1274,0)</f>
        <v>0</v>
      </c>
      <c r="BI1274" s="228">
        <f>IF(N1274="nulová",J1274,0)</f>
        <v>0</v>
      </c>
      <c r="BJ1274" s="17" t="s">
        <v>150</v>
      </c>
      <c r="BK1274" s="228">
        <f>ROUND(I1274*H1274,2)</f>
        <v>0</v>
      </c>
      <c r="BL1274" s="17" t="s">
        <v>457</v>
      </c>
      <c r="BM1274" s="227" t="s">
        <v>1673</v>
      </c>
    </row>
    <row r="1275" s="14" customFormat="1">
      <c r="A1275" s="14"/>
      <c r="B1275" s="240"/>
      <c r="C1275" s="241"/>
      <c r="D1275" s="231" t="s">
        <v>152</v>
      </c>
      <c r="E1275" s="242" t="s">
        <v>1</v>
      </c>
      <c r="F1275" s="243" t="s">
        <v>150</v>
      </c>
      <c r="G1275" s="241"/>
      <c r="H1275" s="244">
        <v>2</v>
      </c>
      <c r="I1275" s="245"/>
      <c r="J1275" s="241"/>
      <c r="K1275" s="241"/>
      <c r="L1275" s="246"/>
      <c r="M1275" s="247"/>
      <c r="N1275" s="248"/>
      <c r="O1275" s="248"/>
      <c r="P1275" s="248"/>
      <c r="Q1275" s="248"/>
      <c r="R1275" s="248"/>
      <c r="S1275" s="248"/>
      <c r="T1275" s="249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0" t="s">
        <v>152</v>
      </c>
      <c r="AU1275" s="250" t="s">
        <v>150</v>
      </c>
      <c r="AV1275" s="14" t="s">
        <v>150</v>
      </c>
      <c r="AW1275" s="14" t="s">
        <v>30</v>
      </c>
      <c r="AX1275" s="14" t="s">
        <v>81</v>
      </c>
      <c r="AY1275" s="250" t="s">
        <v>141</v>
      </c>
    </row>
    <row r="1276" s="2" customFormat="1" ht="24.15" customHeight="1">
      <c r="A1276" s="38"/>
      <c r="B1276" s="39"/>
      <c r="C1276" s="262" t="s">
        <v>1674</v>
      </c>
      <c r="D1276" s="262" t="s">
        <v>465</v>
      </c>
      <c r="E1276" s="263" t="s">
        <v>1675</v>
      </c>
      <c r="F1276" s="264" t="s">
        <v>1676</v>
      </c>
      <c r="G1276" s="265" t="s">
        <v>158</v>
      </c>
      <c r="H1276" s="266">
        <v>2</v>
      </c>
      <c r="I1276" s="267"/>
      <c r="J1276" s="268">
        <f>ROUND(I1276*H1276,2)</f>
        <v>0</v>
      </c>
      <c r="K1276" s="269"/>
      <c r="L1276" s="270"/>
      <c r="M1276" s="271" t="s">
        <v>1</v>
      </c>
      <c r="N1276" s="272" t="s">
        <v>39</v>
      </c>
      <c r="O1276" s="91"/>
      <c r="P1276" s="225">
        <f>O1276*H1276</f>
        <v>0</v>
      </c>
      <c r="Q1276" s="225">
        <v>0.0020300000000000001</v>
      </c>
      <c r="R1276" s="225">
        <f>Q1276*H1276</f>
        <v>0.0040600000000000002</v>
      </c>
      <c r="S1276" s="225">
        <v>0</v>
      </c>
      <c r="T1276" s="226">
        <f>S1276*H1276</f>
        <v>0</v>
      </c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R1276" s="227" t="s">
        <v>468</v>
      </c>
      <c r="AT1276" s="227" t="s">
        <v>465</v>
      </c>
      <c r="AU1276" s="227" t="s">
        <v>150</v>
      </c>
      <c r="AY1276" s="17" t="s">
        <v>141</v>
      </c>
      <c r="BE1276" s="228">
        <f>IF(N1276="základní",J1276,0)</f>
        <v>0</v>
      </c>
      <c r="BF1276" s="228">
        <f>IF(N1276="snížená",J1276,0)</f>
        <v>0</v>
      </c>
      <c r="BG1276" s="228">
        <f>IF(N1276="zákl. přenesená",J1276,0)</f>
        <v>0</v>
      </c>
      <c r="BH1276" s="228">
        <f>IF(N1276="sníž. přenesená",J1276,0)</f>
        <v>0</v>
      </c>
      <c r="BI1276" s="228">
        <f>IF(N1276="nulová",J1276,0)</f>
        <v>0</v>
      </c>
      <c r="BJ1276" s="17" t="s">
        <v>150</v>
      </c>
      <c r="BK1276" s="228">
        <f>ROUND(I1276*H1276,2)</f>
        <v>0</v>
      </c>
      <c r="BL1276" s="17" t="s">
        <v>457</v>
      </c>
      <c r="BM1276" s="227" t="s">
        <v>1677</v>
      </c>
    </row>
    <row r="1277" s="14" customFormat="1">
      <c r="A1277" s="14"/>
      <c r="B1277" s="240"/>
      <c r="C1277" s="241"/>
      <c r="D1277" s="231" t="s">
        <v>152</v>
      </c>
      <c r="E1277" s="242" t="s">
        <v>1</v>
      </c>
      <c r="F1277" s="243" t="s">
        <v>150</v>
      </c>
      <c r="G1277" s="241"/>
      <c r="H1277" s="244">
        <v>2</v>
      </c>
      <c r="I1277" s="245"/>
      <c r="J1277" s="241"/>
      <c r="K1277" s="241"/>
      <c r="L1277" s="246"/>
      <c r="M1277" s="247"/>
      <c r="N1277" s="248"/>
      <c r="O1277" s="248"/>
      <c r="P1277" s="248"/>
      <c r="Q1277" s="248"/>
      <c r="R1277" s="248"/>
      <c r="S1277" s="248"/>
      <c r="T1277" s="24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0" t="s">
        <v>152</v>
      </c>
      <c r="AU1277" s="250" t="s">
        <v>150</v>
      </c>
      <c r="AV1277" s="14" t="s">
        <v>150</v>
      </c>
      <c r="AW1277" s="14" t="s">
        <v>30</v>
      </c>
      <c r="AX1277" s="14" t="s">
        <v>81</v>
      </c>
      <c r="AY1277" s="250" t="s">
        <v>141</v>
      </c>
    </row>
    <row r="1278" s="2" customFormat="1" ht="24.15" customHeight="1">
      <c r="A1278" s="38"/>
      <c r="B1278" s="39"/>
      <c r="C1278" s="215" t="s">
        <v>1678</v>
      </c>
      <c r="D1278" s="215" t="s">
        <v>145</v>
      </c>
      <c r="E1278" s="216" t="s">
        <v>1679</v>
      </c>
      <c r="F1278" s="217" t="s">
        <v>1680</v>
      </c>
      <c r="G1278" s="218" t="s">
        <v>158</v>
      </c>
      <c r="H1278" s="219">
        <v>1</v>
      </c>
      <c r="I1278" s="220"/>
      <c r="J1278" s="221">
        <f>ROUND(I1278*H1278,2)</f>
        <v>0</v>
      </c>
      <c r="K1278" s="222"/>
      <c r="L1278" s="44"/>
      <c r="M1278" s="223" t="s">
        <v>1</v>
      </c>
      <c r="N1278" s="224" t="s">
        <v>39</v>
      </c>
      <c r="O1278" s="91"/>
      <c r="P1278" s="225">
        <f>O1278*H1278</f>
        <v>0</v>
      </c>
      <c r="Q1278" s="225">
        <v>0</v>
      </c>
      <c r="R1278" s="225">
        <f>Q1278*H1278</f>
        <v>0</v>
      </c>
      <c r="S1278" s="225">
        <v>0</v>
      </c>
      <c r="T1278" s="226">
        <f>S1278*H1278</f>
        <v>0</v>
      </c>
      <c r="U1278" s="38"/>
      <c r="V1278" s="38"/>
      <c r="W1278" s="38"/>
      <c r="X1278" s="38"/>
      <c r="Y1278" s="38"/>
      <c r="Z1278" s="38"/>
      <c r="AA1278" s="38"/>
      <c r="AB1278" s="38"/>
      <c r="AC1278" s="38"/>
      <c r="AD1278" s="38"/>
      <c r="AE1278" s="38"/>
      <c r="AR1278" s="227" t="s">
        <v>457</v>
      </c>
      <c r="AT1278" s="227" t="s">
        <v>145</v>
      </c>
      <c r="AU1278" s="227" t="s">
        <v>150</v>
      </c>
      <c r="AY1278" s="17" t="s">
        <v>141</v>
      </c>
      <c r="BE1278" s="228">
        <f>IF(N1278="základní",J1278,0)</f>
        <v>0</v>
      </c>
      <c r="BF1278" s="228">
        <f>IF(N1278="snížená",J1278,0)</f>
        <v>0</v>
      </c>
      <c r="BG1278" s="228">
        <f>IF(N1278="zákl. přenesená",J1278,0)</f>
        <v>0</v>
      </c>
      <c r="BH1278" s="228">
        <f>IF(N1278="sníž. přenesená",J1278,0)</f>
        <v>0</v>
      </c>
      <c r="BI1278" s="228">
        <f>IF(N1278="nulová",J1278,0)</f>
        <v>0</v>
      </c>
      <c r="BJ1278" s="17" t="s">
        <v>150</v>
      </c>
      <c r="BK1278" s="228">
        <f>ROUND(I1278*H1278,2)</f>
        <v>0</v>
      </c>
      <c r="BL1278" s="17" t="s">
        <v>457</v>
      </c>
      <c r="BM1278" s="227" t="s">
        <v>1681</v>
      </c>
    </row>
    <row r="1279" s="2" customFormat="1" ht="24.15" customHeight="1">
      <c r="A1279" s="38"/>
      <c r="B1279" s="39"/>
      <c r="C1279" s="262" t="s">
        <v>1682</v>
      </c>
      <c r="D1279" s="262" t="s">
        <v>465</v>
      </c>
      <c r="E1279" s="263" t="s">
        <v>1683</v>
      </c>
      <c r="F1279" s="264" t="s">
        <v>1684</v>
      </c>
      <c r="G1279" s="265" t="s">
        <v>158</v>
      </c>
      <c r="H1279" s="266">
        <v>1</v>
      </c>
      <c r="I1279" s="267"/>
      <c r="J1279" s="268">
        <f>ROUND(I1279*H1279,2)</f>
        <v>0</v>
      </c>
      <c r="K1279" s="269"/>
      <c r="L1279" s="270"/>
      <c r="M1279" s="271" t="s">
        <v>1</v>
      </c>
      <c r="N1279" s="272" t="s">
        <v>39</v>
      </c>
      <c r="O1279" s="91"/>
      <c r="P1279" s="225">
        <f>O1279*H1279</f>
        <v>0</v>
      </c>
      <c r="Q1279" s="225">
        <v>0.0028800000000000002</v>
      </c>
      <c r="R1279" s="225">
        <f>Q1279*H1279</f>
        <v>0.0028800000000000002</v>
      </c>
      <c r="S1279" s="225">
        <v>0</v>
      </c>
      <c r="T1279" s="226">
        <f>S1279*H1279</f>
        <v>0</v>
      </c>
      <c r="U1279" s="38"/>
      <c r="V1279" s="38"/>
      <c r="W1279" s="38"/>
      <c r="X1279" s="38"/>
      <c r="Y1279" s="38"/>
      <c r="Z1279" s="38"/>
      <c r="AA1279" s="38"/>
      <c r="AB1279" s="38"/>
      <c r="AC1279" s="38"/>
      <c r="AD1279" s="38"/>
      <c r="AE1279" s="38"/>
      <c r="AR1279" s="227" t="s">
        <v>468</v>
      </c>
      <c r="AT1279" s="227" t="s">
        <v>465</v>
      </c>
      <c r="AU1279" s="227" t="s">
        <v>150</v>
      </c>
      <c r="AY1279" s="17" t="s">
        <v>141</v>
      </c>
      <c r="BE1279" s="228">
        <f>IF(N1279="základní",J1279,0)</f>
        <v>0</v>
      </c>
      <c r="BF1279" s="228">
        <f>IF(N1279="snížená",J1279,0)</f>
        <v>0</v>
      </c>
      <c r="BG1279" s="228">
        <f>IF(N1279="zákl. přenesená",J1279,0)</f>
        <v>0</v>
      </c>
      <c r="BH1279" s="228">
        <f>IF(N1279="sníž. přenesená",J1279,0)</f>
        <v>0</v>
      </c>
      <c r="BI1279" s="228">
        <f>IF(N1279="nulová",J1279,0)</f>
        <v>0</v>
      </c>
      <c r="BJ1279" s="17" t="s">
        <v>150</v>
      </c>
      <c r="BK1279" s="228">
        <f>ROUND(I1279*H1279,2)</f>
        <v>0</v>
      </c>
      <c r="BL1279" s="17" t="s">
        <v>457</v>
      </c>
      <c r="BM1279" s="227" t="s">
        <v>1685</v>
      </c>
    </row>
    <row r="1280" s="2" customFormat="1" ht="24.15" customHeight="1">
      <c r="A1280" s="38"/>
      <c r="B1280" s="39"/>
      <c r="C1280" s="215" t="s">
        <v>1686</v>
      </c>
      <c r="D1280" s="215" t="s">
        <v>145</v>
      </c>
      <c r="E1280" s="216" t="s">
        <v>1687</v>
      </c>
      <c r="F1280" s="217" t="s">
        <v>1688</v>
      </c>
      <c r="G1280" s="218" t="s">
        <v>421</v>
      </c>
      <c r="H1280" s="219">
        <v>0.01</v>
      </c>
      <c r="I1280" s="220"/>
      <c r="J1280" s="221">
        <f>ROUND(I1280*H1280,2)</f>
        <v>0</v>
      </c>
      <c r="K1280" s="222"/>
      <c r="L1280" s="44"/>
      <c r="M1280" s="223" t="s">
        <v>1</v>
      </c>
      <c r="N1280" s="224" t="s">
        <v>39</v>
      </c>
      <c r="O1280" s="91"/>
      <c r="P1280" s="225">
        <f>O1280*H1280</f>
        <v>0</v>
      </c>
      <c r="Q1280" s="225">
        <v>0</v>
      </c>
      <c r="R1280" s="225">
        <f>Q1280*H1280</f>
        <v>0</v>
      </c>
      <c r="S1280" s="225">
        <v>0</v>
      </c>
      <c r="T1280" s="226">
        <f>S1280*H1280</f>
        <v>0</v>
      </c>
      <c r="U1280" s="38"/>
      <c r="V1280" s="38"/>
      <c r="W1280" s="38"/>
      <c r="X1280" s="38"/>
      <c r="Y1280" s="38"/>
      <c r="Z1280" s="38"/>
      <c r="AA1280" s="38"/>
      <c r="AB1280" s="38"/>
      <c r="AC1280" s="38"/>
      <c r="AD1280" s="38"/>
      <c r="AE1280" s="38"/>
      <c r="AR1280" s="227" t="s">
        <v>457</v>
      </c>
      <c r="AT1280" s="227" t="s">
        <v>145</v>
      </c>
      <c r="AU1280" s="227" t="s">
        <v>150</v>
      </c>
      <c r="AY1280" s="17" t="s">
        <v>141</v>
      </c>
      <c r="BE1280" s="228">
        <f>IF(N1280="základní",J1280,0)</f>
        <v>0</v>
      </c>
      <c r="BF1280" s="228">
        <f>IF(N1280="snížená",J1280,0)</f>
        <v>0</v>
      </c>
      <c r="BG1280" s="228">
        <f>IF(N1280="zákl. přenesená",J1280,0)</f>
        <v>0</v>
      </c>
      <c r="BH1280" s="228">
        <f>IF(N1280="sníž. přenesená",J1280,0)</f>
        <v>0</v>
      </c>
      <c r="BI1280" s="228">
        <f>IF(N1280="nulová",J1280,0)</f>
        <v>0</v>
      </c>
      <c r="BJ1280" s="17" t="s">
        <v>150</v>
      </c>
      <c r="BK1280" s="228">
        <f>ROUND(I1280*H1280,2)</f>
        <v>0</v>
      </c>
      <c r="BL1280" s="17" t="s">
        <v>457</v>
      </c>
      <c r="BM1280" s="227" t="s">
        <v>1689</v>
      </c>
    </row>
    <row r="1281" s="2" customFormat="1" ht="24.15" customHeight="1">
      <c r="A1281" s="38"/>
      <c r="B1281" s="39"/>
      <c r="C1281" s="215" t="s">
        <v>1690</v>
      </c>
      <c r="D1281" s="215" t="s">
        <v>145</v>
      </c>
      <c r="E1281" s="216" t="s">
        <v>1691</v>
      </c>
      <c r="F1281" s="217" t="s">
        <v>1692</v>
      </c>
      <c r="G1281" s="218" t="s">
        <v>421</v>
      </c>
      <c r="H1281" s="219">
        <v>0.01</v>
      </c>
      <c r="I1281" s="220"/>
      <c r="J1281" s="221">
        <f>ROUND(I1281*H1281,2)</f>
        <v>0</v>
      </c>
      <c r="K1281" s="222"/>
      <c r="L1281" s="44"/>
      <c r="M1281" s="223" t="s">
        <v>1</v>
      </c>
      <c r="N1281" s="224" t="s">
        <v>39</v>
      </c>
      <c r="O1281" s="91"/>
      <c r="P1281" s="225">
        <f>O1281*H1281</f>
        <v>0</v>
      </c>
      <c r="Q1281" s="225">
        <v>0</v>
      </c>
      <c r="R1281" s="225">
        <f>Q1281*H1281</f>
        <v>0</v>
      </c>
      <c r="S1281" s="225">
        <v>0</v>
      </c>
      <c r="T1281" s="226">
        <f>S1281*H1281</f>
        <v>0</v>
      </c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R1281" s="227" t="s">
        <v>457</v>
      </c>
      <c r="AT1281" s="227" t="s">
        <v>145</v>
      </c>
      <c r="AU1281" s="227" t="s">
        <v>150</v>
      </c>
      <c r="AY1281" s="17" t="s">
        <v>141</v>
      </c>
      <c r="BE1281" s="228">
        <f>IF(N1281="základní",J1281,0)</f>
        <v>0</v>
      </c>
      <c r="BF1281" s="228">
        <f>IF(N1281="snížená",J1281,0)</f>
        <v>0</v>
      </c>
      <c r="BG1281" s="228">
        <f>IF(N1281="zákl. přenesená",J1281,0)</f>
        <v>0</v>
      </c>
      <c r="BH1281" s="228">
        <f>IF(N1281="sníž. přenesená",J1281,0)</f>
        <v>0</v>
      </c>
      <c r="BI1281" s="228">
        <f>IF(N1281="nulová",J1281,0)</f>
        <v>0</v>
      </c>
      <c r="BJ1281" s="17" t="s">
        <v>150</v>
      </c>
      <c r="BK1281" s="228">
        <f>ROUND(I1281*H1281,2)</f>
        <v>0</v>
      </c>
      <c r="BL1281" s="17" t="s">
        <v>457</v>
      </c>
      <c r="BM1281" s="227" t="s">
        <v>1693</v>
      </c>
    </row>
    <row r="1282" s="2" customFormat="1" ht="24.15" customHeight="1">
      <c r="A1282" s="38"/>
      <c r="B1282" s="39"/>
      <c r="C1282" s="215" t="s">
        <v>1694</v>
      </c>
      <c r="D1282" s="215" t="s">
        <v>145</v>
      </c>
      <c r="E1282" s="216" t="s">
        <v>1695</v>
      </c>
      <c r="F1282" s="217" t="s">
        <v>1696</v>
      </c>
      <c r="G1282" s="218" t="s">
        <v>421</v>
      </c>
      <c r="H1282" s="219">
        <v>0.01</v>
      </c>
      <c r="I1282" s="220"/>
      <c r="J1282" s="221">
        <f>ROUND(I1282*H1282,2)</f>
        <v>0</v>
      </c>
      <c r="K1282" s="222"/>
      <c r="L1282" s="44"/>
      <c r="M1282" s="223" t="s">
        <v>1</v>
      </c>
      <c r="N1282" s="224" t="s">
        <v>39</v>
      </c>
      <c r="O1282" s="91"/>
      <c r="P1282" s="225">
        <f>O1282*H1282</f>
        <v>0</v>
      </c>
      <c r="Q1282" s="225">
        <v>0</v>
      </c>
      <c r="R1282" s="225">
        <f>Q1282*H1282</f>
        <v>0</v>
      </c>
      <c r="S1282" s="225">
        <v>0</v>
      </c>
      <c r="T1282" s="226">
        <f>S1282*H1282</f>
        <v>0</v>
      </c>
      <c r="U1282" s="38"/>
      <c r="V1282" s="38"/>
      <c r="W1282" s="38"/>
      <c r="X1282" s="38"/>
      <c r="Y1282" s="38"/>
      <c r="Z1282" s="38"/>
      <c r="AA1282" s="38"/>
      <c r="AB1282" s="38"/>
      <c r="AC1282" s="38"/>
      <c r="AD1282" s="38"/>
      <c r="AE1282" s="38"/>
      <c r="AR1282" s="227" t="s">
        <v>457</v>
      </c>
      <c r="AT1282" s="227" t="s">
        <v>145</v>
      </c>
      <c r="AU1282" s="227" t="s">
        <v>150</v>
      </c>
      <c r="AY1282" s="17" t="s">
        <v>141</v>
      </c>
      <c r="BE1282" s="228">
        <f>IF(N1282="základní",J1282,0)</f>
        <v>0</v>
      </c>
      <c r="BF1282" s="228">
        <f>IF(N1282="snížená",J1282,0)</f>
        <v>0</v>
      </c>
      <c r="BG1282" s="228">
        <f>IF(N1282="zákl. přenesená",J1282,0)</f>
        <v>0</v>
      </c>
      <c r="BH1282" s="228">
        <f>IF(N1282="sníž. přenesená",J1282,0)</f>
        <v>0</v>
      </c>
      <c r="BI1282" s="228">
        <f>IF(N1282="nulová",J1282,0)</f>
        <v>0</v>
      </c>
      <c r="BJ1282" s="17" t="s">
        <v>150</v>
      </c>
      <c r="BK1282" s="228">
        <f>ROUND(I1282*H1282,2)</f>
        <v>0</v>
      </c>
      <c r="BL1282" s="17" t="s">
        <v>457</v>
      </c>
      <c r="BM1282" s="227" t="s">
        <v>1697</v>
      </c>
    </row>
    <row r="1283" s="12" customFormat="1" ht="22.8" customHeight="1">
      <c r="A1283" s="12"/>
      <c r="B1283" s="199"/>
      <c r="C1283" s="200"/>
      <c r="D1283" s="201" t="s">
        <v>72</v>
      </c>
      <c r="E1283" s="213" t="s">
        <v>1698</v>
      </c>
      <c r="F1283" s="213" t="s">
        <v>1699</v>
      </c>
      <c r="G1283" s="200"/>
      <c r="H1283" s="200"/>
      <c r="I1283" s="203"/>
      <c r="J1283" s="214">
        <f>BK1283</f>
        <v>0</v>
      </c>
      <c r="K1283" s="200"/>
      <c r="L1283" s="205"/>
      <c r="M1283" s="206"/>
      <c r="N1283" s="207"/>
      <c r="O1283" s="207"/>
      <c r="P1283" s="208">
        <f>SUM(P1284:P1296)</f>
        <v>0</v>
      </c>
      <c r="Q1283" s="207"/>
      <c r="R1283" s="208">
        <f>SUM(R1284:R1296)</f>
        <v>0.0035699999999999994</v>
      </c>
      <c r="S1283" s="207"/>
      <c r="T1283" s="209">
        <f>SUM(T1284:T1296)</f>
        <v>0.01</v>
      </c>
      <c r="U1283" s="12"/>
      <c r="V1283" s="12"/>
      <c r="W1283" s="12"/>
      <c r="X1283" s="12"/>
      <c r="Y1283" s="12"/>
      <c r="Z1283" s="12"/>
      <c r="AA1283" s="12"/>
      <c r="AB1283" s="12"/>
      <c r="AC1283" s="12"/>
      <c r="AD1283" s="12"/>
      <c r="AE1283" s="12"/>
      <c r="AR1283" s="210" t="s">
        <v>150</v>
      </c>
      <c r="AT1283" s="211" t="s">
        <v>72</v>
      </c>
      <c r="AU1283" s="211" t="s">
        <v>81</v>
      </c>
      <c r="AY1283" s="210" t="s">
        <v>141</v>
      </c>
      <c r="BK1283" s="212">
        <f>SUM(BK1284:BK1296)</f>
        <v>0</v>
      </c>
    </row>
    <row r="1284" s="2" customFormat="1" ht="24.15" customHeight="1">
      <c r="A1284" s="38"/>
      <c r="B1284" s="39"/>
      <c r="C1284" s="215" t="s">
        <v>1700</v>
      </c>
      <c r="D1284" s="215" t="s">
        <v>145</v>
      </c>
      <c r="E1284" s="216" t="s">
        <v>1701</v>
      </c>
      <c r="F1284" s="217" t="s">
        <v>1702</v>
      </c>
      <c r="G1284" s="218" t="s">
        <v>148</v>
      </c>
      <c r="H1284" s="219">
        <v>3</v>
      </c>
      <c r="I1284" s="220"/>
      <c r="J1284" s="221">
        <f>ROUND(I1284*H1284,2)</f>
        <v>0</v>
      </c>
      <c r="K1284" s="222"/>
      <c r="L1284" s="44"/>
      <c r="M1284" s="223" t="s">
        <v>1</v>
      </c>
      <c r="N1284" s="224" t="s">
        <v>39</v>
      </c>
      <c r="O1284" s="91"/>
      <c r="P1284" s="225">
        <f>O1284*H1284</f>
        <v>0</v>
      </c>
      <c r="Q1284" s="225">
        <v>0.00012999999999999999</v>
      </c>
      <c r="R1284" s="225">
        <f>Q1284*H1284</f>
        <v>0.00038999999999999994</v>
      </c>
      <c r="S1284" s="225">
        <v>0</v>
      </c>
      <c r="T1284" s="226">
        <f>S1284*H1284</f>
        <v>0</v>
      </c>
      <c r="U1284" s="38"/>
      <c r="V1284" s="38"/>
      <c r="W1284" s="38"/>
      <c r="X1284" s="38"/>
      <c r="Y1284" s="38"/>
      <c r="Z1284" s="38"/>
      <c r="AA1284" s="38"/>
      <c r="AB1284" s="38"/>
      <c r="AC1284" s="38"/>
      <c r="AD1284" s="38"/>
      <c r="AE1284" s="38"/>
      <c r="AR1284" s="227" t="s">
        <v>457</v>
      </c>
      <c r="AT1284" s="227" t="s">
        <v>145</v>
      </c>
      <c r="AU1284" s="227" t="s">
        <v>150</v>
      </c>
      <c r="AY1284" s="17" t="s">
        <v>141</v>
      </c>
      <c r="BE1284" s="228">
        <f>IF(N1284="základní",J1284,0)</f>
        <v>0</v>
      </c>
      <c r="BF1284" s="228">
        <f>IF(N1284="snížená",J1284,0)</f>
        <v>0</v>
      </c>
      <c r="BG1284" s="228">
        <f>IF(N1284="zákl. přenesená",J1284,0)</f>
        <v>0</v>
      </c>
      <c r="BH1284" s="228">
        <f>IF(N1284="sníž. přenesená",J1284,0)</f>
        <v>0</v>
      </c>
      <c r="BI1284" s="228">
        <f>IF(N1284="nulová",J1284,0)</f>
        <v>0</v>
      </c>
      <c r="BJ1284" s="17" t="s">
        <v>150</v>
      </c>
      <c r="BK1284" s="228">
        <f>ROUND(I1284*H1284,2)</f>
        <v>0</v>
      </c>
      <c r="BL1284" s="17" t="s">
        <v>457</v>
      </c>
      <c r="BM1284" s="227" t="s">
        <v>1703</v>
      </c>
    </row>
    <row r="1285" s="13" customFormat="1">
      <c r="A1285" s="13"/>
      <c r="B1285" s="229"/>
      <c r="C1285" s="230"/>
      <c r="D1285" s="231" t="s">
        <v>152</v>
      </c>
      <c r="E1285" s="232" t="s">
        <v>1</v>
      </c>
      <c r="F1285" s="233" t="s">
        <v>1704</v>
      </c>
      <c r="G1285" s="230"/>
      <c r="H1285" s="232" t="s">
        <v>1</v>
      </c>
      <c r="I1285" s="234"/>
      <c r="J1285" s="230"/>
      <c r="K1285" s="230"/>
      <c r="L1285" s="235"/>
      <c r="M1285" s="236"/>
      <c r="N1285" s="237"/>
      <c r="O1285" s="237"/>
      <c r="P1285" s="237"/>
      <c r="Q1285" s="237"/>
      <c r="R1285" s="237"/>
      <c r="S1285" s="237"/>
      <c r="T1285" s="23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9" t="s">
        <v>152</v>
      </c>
      <c r="AU1285" s="239" t="s">
        <v>150</v>
      </c>
      <c r="AV1285" s="13" t="s">
        <v>81</v>
      </c>
      <c r="AW1285" s="13" t="s">
        <v>30</v>
      </c>
      <c r="AX1285" s="13" t="s">
        <v>73</v>
      </c>
      <c r="AY1285" s="239" t="s">
        <v>141</v>
      </c>
    </row>
    <row r="1286" s="14" customFormat="1">
      <c r="A1286" s="14"/>
      <c r="B1286" s="240"/>
      <c r="C1286" s="241"/>
      <c r="D1286" s="231" t="s">
        <v>152</v>
      </c>
      <c r="E1286" s="242" t="s">
        <v>1</v>
      </c>
      <c r="F1286" s="243" t="s">
        <v>150</v>
      </c>
      <c r="G1286" s="241"/>
      <c r="H1286" s="244">
        <v>2</v>
      </c>
      <c r="I1286" s="245"/>
      <c r="J1286" s="241"/>
      <c r="K1286" s="241"/>
      <c r="L1286" s="246"/>
      <c r="M1286" s="247"/>
      <c r="N1286" s="248"/>
      <c r="O1286" s="248"/>
      <c r="P1286" s="248"/>
      <c r="Q1286" s="248"/>
      <c r="R1286" s="248"/>
      <c r="S1286" s="248"/>
      <c r="T1286" s="249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0" t="s">
        <v>152</v>
      </c>
      <c r="AU1286" s="250" t="s">
        <v>150</v>
      </c>
      <c r="AV1286" s="14" t="s">
        <v>150</v>
      </c>
      <c r="AW1286" s="14" t="s">
        <v>30</v>
      </c>
      <c r="AX1286" s="14" t="s">
        <v>73</v>
      </c>
      <c r="AY1286" s="250" t="s">
        <v>141</v>
      </c>
    </row>
    <row r="1287" s="13" customFormat="1">
      <c r="A1287" s="13"/>
      <c r="B1287" s="229"/>
      <c r="C1287" s="230"/>
      <c r="D1287" s="231" t="s">
        <v>152</v>
      </c>
      <c r="E1287" s="232" t="s">
        <v>1</v>
      </c>
      <c r="F1287" s="233" t="s">
        <v>618</v>
      </c>
      <c r="G1287" s="230"/>
      <c r="H1287" s="232" t="s">
        <v>1</v>
      </c>
      <c r="I1287" s="234"/>
      <c r="J1287" s="230"/>
      <c r="K1287" s="230"/>
      <c r="L1287" s="235"/>
      <c r="M1287" s="236"/>
      <c r="N1287" s="237"/>
      <c r="O1287" s="237"/>
      <c r="P1287" s="237"/>
      <c r="Q1287" s="237"/>
      <c r="R1287" s="237"/>
      <c r="S1287" s="237"/>
      <c r="T1287" s="23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9" t="s">
        <v>152</v>
      </c>
      <c r="AU1287" s="239" t="s">
        <v>150</v>
      </c>
      <c r="AV1287" s="13" t="s">
        <v>81</v>
      </c>
      <c r="AW1287" s="13" t="s">
        <v>30</v>
      </c>
      <c r="AX1287" s="13" t="s">
        <v>73</v>
      </c>
      <c r="AY1287" s="239" t="s">
        <v>141</v>
      </c>
    </row>
    <row r="1288" s="14" customFormat="1">
      <c r="A1288" s="14"/>
      <c r="B1288" s="240"/>
      <c r="C1288" s="241"/>
      <c r="D1288" s="231" t="s">
        <v>152</v>
      </c>
      <c r="E1288" s="242" t="s">
        <v>1</v>
      </c>
      <c r="F1288" s="243" t="s">
        <v>81</v>
      </c>
      <c r="G1288" s="241"/>
      <c r="H1288" s="244">
        <v>1</v>
      </c>
      <c r="I1288" s="245"/>
      <c r="J1288" s="241"/>
      <c r="K1288" s="241"/>
      <c r="L1288" s="246"/>
      <c r="M1288" s="247"/>
      <c r="N1288" s="248"/>
      <c r="O1288" s="248"/>
      <c r="P1288" s="248"/>
      <c r="Q1288" s="248"/>
      <c r="R1288" s="248"/>
      <c r="S1288" s="248"/>
      <c r="T1288" s="249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0" t="s">
        <v>152</v>
      </c>
      <c r="AU1288" s="250" t="s">
        <v>150</v>
      </c>
      <c r="AV1288" s="14" t="s">
        <v>150</v>
      </c>
      <c r="AW1288" s="14" t="s">
        <v>30</v>
      </c>
      <c r="AX1288" s="14" t="s">
        <v>73</v>
      </c>
      <c r="AY1288" s="250" t="s">
        <v>141</v>
      </c>
    </row>
    <row r="1289" s="15" customFormat="1">
      <c r="A1289" s="15"/>
      <c r="B1289" s="251"/>
      <c r="C1289" s="252"/>
      <c r="D1289" s="231" t="s">
        <v>152</v>
      </c>
      <c r="E1289" s="253" t="s">
        <v>1</v>
      </c>
      <c r="F1289" s="254" t="s">
        <v>170</v>
      </c>
      <c r="G1289" s="252"/>
      <c r="H1289" s="255">
        <v>3</v>
      </c>
      <c r="I1289" s="256"/>
      <c r="J1289" s="252"/>
      <c r="K1289" s="252"/>
      <c r="L1289" s="257"/>
      <c r="M1289" s="258"/>
      <c r="N1289" s="259"/>
      <c r="O1289" s="259"/>
      <c r="P1289" s="259"/>
      <c r="Q1289" s="259"/>
      <c r="R1289" s="259"/>
      <c r="S1289" s="259"/>
      <c r="T1289" s="260"/>
      <c r="U1289" s="15"/>
      <c r="V1289" s="15"/>
      <c r="W1289" s="15"/>
      <c r="X1289" s="15"/>
      <c r="Y1289" s="15"/>
      <c r="Z1289" s="15"/>
      <c r="AA1289" s="15"/>
      <c r="AB1289" s="15"/>
      <c r="AC1289" s="15"/>
      <c r="AD1289" s="15"/>
      <c r="AE1289" s="15"/>
      <c r="AT1289" s="261" t="s">
        <v>152</v>
      </c>
      <c r="AU1289" s="261" t="s">
        <v>150</v>
      </c>
      <c r="AV1289" s="15" t="s">
        <v>149</v>
      </c>
      <c r="AW1289" s="15" t="s">
        <v>30</v>
      </c>
      <c r="AX1289" s="15" t="s">
        <v>81</v>
      </c>
      <c r="AY1289" s="261" t="s">
        <v>141</v>
      </c>
    </row>
    <row r="1290" s="2" customFormat="1" ht="16.5" customHeight="1">
      <c r="A1290" s="38"/>
      <c r="B1290" s="39"/>
      <c r="C1290" s="262" t="s">
        <v>1705</v>
      </c>
      <c r="D1290" s="262" t="s">
        <v>465</v>
      </c>
      <c r="E1290" s="263" t="s">
        <v>1706</v>
      </c>
      <c r="F1290" s="264" t="s">
        <v>1707</v>
      </c>
      <c r="G1290" s="265" t="s">
        <v>158</v>
      </c>
      <c r="H1290" s="266">
        <v>3</v>
      </c>
      <c r="I1290" s="267"/>
      <c r="J1290" s="268">
        <f>ROUND(I1290*H1290,2)</f>
        <v>0</v>
      </c>
      <c r="K1290" s="269"/>
      <c r="L1290" s="270"/>
      <c r="M1290" s="271" t="s">
        <v>1</v>
      </c>
      <c r="N1290" s="272" t="s">
        <v>39</v>
      </c>
      <c r="O1290" s="91"/>
      <c r="P1290" s="225">
        <f>O1290*H1290</f>
        <v>0</v>
      </c>
      <c r="Q1290" s="225">
        <v>0.00106</v>
      </c>
      <c r="R1290" s="225">
        <f>Q1290*H1290</f>
        <v>0.0031799999999999997</v>
      </c>
      <c r="S1290" s="225">
        <v>0</v>
      </c>
      <c r="T1290" s="226">
        <f>S1290*H1290</f>
        <v>0</v>
      </c>
      <c r="U1290" s="38"/>
      <c r="V1290" s="38"/>
      <c r="W1290" s="38"/>
      <c r="X1290" s="38"/>
      <c r="Y1290" s="38"/>
      <c r="Z1290" s="38"/>
      <c r="AA1290" s="38"/>
      <c r="AB1290" s="38"/>
      <c r="AC1290" s="38"/>
      <c r="AD1290" s="38"/>
      <c r="AE1290" s="38"/>
      <c r="AR1290" s="227" t="s">
        <v>468</v>
      </c>
      <c r="AT1290" s="227" t="s">
        <v>465</v>
      </c>
      <c r="AU1290" s="227" t="s">
        <v>150</v>
      </c>
      <c r="AY1290" s="17" t="s">
        <v>141</v>
      </c>
      <c r="BE1290" s="228">
        <f>IF(N1290="základní",J1290,0)</f>
        <v>0</v>
      </c>
      <c r="BF1290" s="228">
        <f>IF(N1290="snížená",J1290,0)</f>
        <v>0</v>
      </c>
      <c r="BG1290" s="228">
        <f>IF(N1290="zákl. přenesená",J1290,0)</f>
        <v>0</v>
      </c>
      <c r="BH1290" s="228">
        <f>IF(N1290="sníž. přenesená",J1290,0)</f>
        <v>0</v>
      </c>
      <c r="BI1290" s="228">
        <f>IF(N1290="nulová",J1290,0)</f>
        <v>0</v>
      </c>
      <c r="BJ1290" s="17" t="s">
        <v>150</v>
      </c>
      <c r="BK1290" s="228">
        <f>ROUND(I1290*H1290,2)</f>
        <v>0</v>
      </c>
      <c r="BL1290" s="17" t="s">
        <v>457</v>
      </c>
      <c r="BM1290" s="227" t="s">
        <v>1708</v>
      </c>
    </row>
    <row r="1291" s="2" customFormat="1" ht="24.15" customHeight="1">
      <c r="A1291" s="38"/>
      <c r="B1291" s="39"/>
      <c r="C1291" s="215" t="s">
        <v>1709</v>
      </c>
      <c r="D1291" s="215" t="s">
        <v>145</v>
      </c>
      <c r="E1291" s="216" t="s">
        <v>1710</v>
      </c>
      <c r="F1291" s="217" t="s">
        <v>1711</v>
      </c>
      <c r="G1291" s="218" t="s">
        <v>1712</v>
      </c>
      <c r="H1291" s="219">
        <v>10</v>
      </c>
      <c r="I1291" s="220"/>
      <c r="J1291" s="221">
        <f>ROUND(I1291*H1291,2)</f>
        <v>0</v>
      </c>
      <c r="K1291" s="222"/>
      <c r="L1291" s="44"/>
      <c r="M1291" s="223" t="s">
        <v>1</v>
      </c>
      <c r="N1291" s="224" t="s">
        <v>39</v>
      </c>
      <c r="O1291" s="91"/>
      <c r="P1291" s="225">
        <f>O1291*H1291</f>
        <v>0</v>
      </c>
      <c r="Q1291" s="225">
        <v>0</v>
      </c>
      <c r="R1291" s="225">
        <f>Q1291*H1291</f>
        <v>0</v>
      </c>
      <c r="S1291" s="225">
        <v>0.001</v>
      </c>
      <c r="T1291" s="226">
        <f>S1291*H1291</f>
        <v>0.01</v>
      </c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R1291" s="227" t="s">
        <v>457</v>
      </c>
      <c r="AT1291" s="227" t="s">
        <v>145</v>
      </c>
      <c r="AU1291" s="227" t="s">
        <v>150</v>
      </c>
      <c r="AY1291" s="17" t="s">
        <v>141</v>
      </c>
      <c r="BE1291" s="228">
        <f>IF(N1291="základní",J1291,0)</f>
        <v>0</v>
      </c>
      <c r="BF1291" s="228">
        <f>IF(N1291="snížená",J1291,0)</f>
        <v>0</v>
      </c>
      <c r="BG1291" s="228">
        <f>IF(N1291="zákl. přenesená",J1291,0)</f>
        <v>0</v>
      </c>
      <c r="BH1291" s="228">
        <f>IF(N1291="sníž. přenesená",J1291,0)</f>
        <v>0</v>
      </c>
      <c r="BI1291" s="228">
        <f>IF(N1291="nulová",J1291,0)</f>
        <v>0</v>
      </c>
      <c r="BJ1291" s="17" t="s">
        <v>150</v>
      </c>
      <c r="BK1291" s="228">
        <f>ROUND(I1291*H1291,2)</f>
        <v>0</v>
      </c>
      <c r="BL1291" s="17" t="s">
        <v>457</v>
      </c>
      <c r="BM1291" s="227" t="s">
        <v>1713</v>
      </c>
    </row>
    <row r="1292" s="13" customFormat="1">
      <c r="A1292" s="13"/>
      <c r="B1292" s="229"/>
      <c r="C1292" s="230"/>
      <c r="D1292" s="231" t="s">
        <v>152</v>
      </c>
      <c r="E1292" s="232" t="s">
        <v>1</v>
      </c>
      <c r="F1292" s="233" t="s">
        <v>1714</v>
      </c>
      <c r="G1292" s="230"/>
      <c r="H1292" s="232" t="s">
        <v>1</v>
      </c>
      <c r="I1292" s="234"/>
      <c r="J1292" s="230"/>
      <c r="K1292" s="230"/>
      <c r="L1292" s="235"/>
      <c r="M1292" s="236"/>
      <c r="N1292" s="237"/>
      <c r="O1292" s="237"/>
      <c r="P1292" s="237"/>
      <c r="Q1292" s="237"/>
      <c r="R1292" s="237"/>
      <c r="S1292" s="237"/>
      <c r="T1292" s="238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39" t="s">
        <v>152</v>
      </c>
      <c r="AU1292" s="239" t="s">
        <v>150</v>
      </c>
      <c r="AV1292" s="13" t="s">
        <v>81</v>
      </c>
      <c r="AW1292" s="13" t="s">
        <v>30</v>
      </c>
      <c r="AX1292" s="13" t="s">
        <v>73</v>
      </c>
      <c r="AY1292" s="239" t="s">
        <v>141</v>
      </c>
    </row>
    <row r="1293" s="14" customFormat="1">
      <c r="A1293" s="14"/>
      <c r="B1293" s="240"/>
      <c r="C1293" s="241"/>
      <c r="D1293" s="231" t="s">
        <v>152</v>
      </c>
      <c r="E1293" s="242" t="s">
        <v>1</v>
      </c>
      <c r="F1293" s="243" t="s">
        <v>855</v>
      </c>
      <c r="G1293" s="241"/>
      <c r="H1293" s="244">
        <v>10</v>
      </c>
      <c r="I1293" s="245"/>
      <c r="J1293" s="241"/>
      <c r="K1293" s="241"/>
      <c r="L1293" s="246"/>
      <c r="M1293" s="247"/>
      <c r="N1293" s="248"/>
      <c r="O1293" s="248"/>
      <c r="P1293" s="248"/>
      <c r="Q1293" s="248"/>
      <c r="R1293" s="248"/>
      <c r="S1293" s="248"/>
      <c r="T1293" s="249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0" t="s">
        <v>152</v>
      </c>
      <c r="AU1293" s="250" t="s">
        <v>150</v>
      </c>
      <c r="AV1293" s="14" t="s">
        <v>150</v>
      </c>
      <c r="AW1293" s="14" t="s">
        <v>30</v>
      </c>
      <c r="AX1293" s="14" t="s">
        <v>81</v>
      </c>
      <c r="AY1293" s="250" t="s">
        <v>141</v>
      </c>
    </row>
    <row r="1294" s="2" customFormat="1" ht="24.15" customHeight="1">
      <c r="A1294" s="38"/>
      <c r="B1294" s="39"/>
      <c r="C1294" s="215" t="s">
        <v>1715</v>
      </c>
      <c r="D1294" s="215" t="s">
        <v>145</v>
      </c>
      <c r="E1294" s="216" t="s">
        <v>1716</v>
      </c>
      <c r="F1294" s="217" t="s">
        <v>1717</v>
      </c>
      <c r="G1294" s="218" t="s">
        <v>421</v>
      </c>
      <c r="H1294" s="219">
        <v>0.0040000000000000001</v>
      </c>
      <c r="I1294" s="220"/>
      <c r="J1294" s="221">
        <f>ROUND(I1294*H1294,2)</f>
        <v>0</v>
      </c>
      <c r="K1294" s="222"/>
      <c r="L1294" s="44"/>
      <c r="M1294" s="223" t="s">
        <v>1</v>
      </c>
      <c r="N1294" s="224" t="s">
        <v>39</v>
      </c>
      <c r="O1294" s="91"/>
      <c r="P1294" s="225">
        <f>O1294*H1294</f>
        <v>0</v>
      </c>
      <c r="Q1294" s="225">
        <v>0</v>
      </c>
      <c r="R1294" s="225">
        <f>Q1294*H1294</f>
        <v>0</v>
      </c>
      <c r="S1294" s="225">
        <v>0</v>
      </c>
      <c r="T1294" s="226">
        <f>S1294*H1294</f>
        <v>0</v>
      </c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R1294" s="227" t="s">
        <v>457</v>
      </c>
      <c r="AT1294" s="227" t="s">
        <v>145</v>
      </c>
      <c r="AU1294" s="227" t="s">
        <v>150</v>
      </c>
      <c r="AY1294" s="17" t="s">
        <v>141</v>
      </c>
      <c r="BE1294" s="228">
        <f>IF(N1294="základní",J1294,0)</f>
        <v>0</v>
      </c>
      <c r="BF1294" s="228">
        <f>IF(N1294="snížená",J1294,0)</f>
        <v>0</v>
      </c>
      <c r="BG1294" s="228">
        <f>IF(N1294="zákl. přenesená",J1294,0)</f>
        <v>0</v>
      </c>
      <c r="BH1294" s="228">
        <f>IF(N1294="sníž. přenesená",J1294,0)</f>
        <v>0</v>
      </c>
      <c r="BI1294" s="228">
        <f>IF(N1294="nulová",J1294,0)</f>
        <v>0</v>
      </c>
      <c r="BJ1294" s="17" t="s">
        <v>150</v>
      </c>
      <c r="BK1294" s="228">
        <f>ROUND(I1294*H1294,2)</f>
        <v>0</v>
      </c>
      <c r="BL1294" s="17" t="s">
        <v>457</v>
      </c>
      <c r="BM1294" s="227" t="s">
        <v>1718</v>
      </c>
    </row>
    <row r="1295" s="2" customFormat="1" ht="24.15" customHeight="1">
      <c r="A1295" s="38"/>
      <c r="B1295" s="39"/>
      <c r="C1295" s="215" t="s">
        <v>1719</v>
      </c>
      <c r="D1295" s="215" t="s">
        <v>145</v>
      </c>
      <c r="E1295" s="216" t="s">
        <v>1720</v>
      </c>
      <c r="F1295" s="217" t="s">
        <v>1721</v>
      </c>
      <c r="G1295" s="218" t="s">
        <v>421</v>
      </c>
      <c r="H1295" s="219">
        <v>0.0040000000000000001</v>
      </c>
      <c r="I1295" s="220"/>
      <c r="J1295" s="221">
        <f>ROUND(I1295*H1295,2)</f>
        <v>0</v>
      </c>
      <c r="K1295" s="222"/>
      <c r="L1295" s="44"/>
      <c r="M1295" s="223" t="s">
        <v>1</v>
      </c>
      <c r="N1295" s="224" t="s">
        <v>39</v>
      </c>
      <c r="O1295" s="91"/>
      <c r="P1295" s="225">
        <f>O1295*H1295</f>
        <v>0</v>
      </c>
      <c r="Q1295" s="225">
        <v>0</v>
      </c>
      <c r="R1295" s="225">
        <f>Q1295*H1295</f>
        <v>0</v>
      </c>
      <c r="S1295" s="225">
        <v>0</v>
      </c>
      <c r="T1295" s="226">
        <f>S1295*H1295</f>
        <v>0</v>
      </c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R1295" s="227" t="s">
        <v>457</v>
      </c>
      <c r="AT1295" s="227" t="s">
        <v>145</v>
      </c>
      <c r="AU1295" s="227" t="s">
        <v>150</v>
      </c>
      <c r="AY1295" s="17" t="s">
        <v>141</v>
      </c>
      <c r="BE1295" s="228">
        <f>IF(N1295="základní",J1295,0)</f>
        <v>0</v>
      </c>
      <c r="BF1295" s="228">
        <f>IF(N1295="snížená",J1295,0)</f>
        <v>0</v>
      </c>
      <c r="BG1295" s="228">
        <f>IF(N1295="zákl. přenesená",J1295,0)</f>
        <v>0</v>
      </c>
      <c r="BH1295" s="228">
        <f>IF(N1295="sníž. přenesená",J1295,0)</f>
        <v>0</v>
      </c>
      <c r="BI1295" s="228">
        <f>IF(N1295="nulová",J1295,0)</f>
        <v>0</v>
      </c>
      <c r="BJ1295" s="17" t="s">
        <v>150</v>
      </c>
      <c r="BK1295" s="228">
        <f>ROUND(I1295*H1295,2)</f>
        <v>0</v>
      </c>
      <c r="BL1295" s="17" t="s">
        <v>457</v>
      </c>
      <c r="BM1295" s="227" t="s">
        <v>1722</v>
      </c>
    </row>
    <row r="1296" s="2" customFormat="1" ht="24.15" customHeight="1">
      <c r="A1296" s="38"/>
      <c r="B1296" s="39"/>
      <c r="C1296" s="215" t="s">
        <v>1723</v>
      </c>
      <c r="D1296" s="215" t="s">
        <v>145</v>
      </c>
      <c r="E1296" s="216" t="s">
        <v>1724</v>
      </c>
      <c r="F1296" s="217" t="s">
        <v>1725</v>
      </c>
      <c r="G1296" s="218" t="s">
        <v>421</v>
      </c>
      <c r="H1296" s="219">
        <v>0.0040000000000000001</v>
      </c>
      <c r="I1296" s="220"/>
      <c r="J1296" s="221">
        <f>ROUND(I1296*H1296,2)</f>
        <v>0</v>
      </c>
      <c r="K1296" s="222"/>
      <c r="L1296" s="44"/>
      <c r="M1296" s="223" t="s">
        <v>1</v>
      </c>
      <c r="N1296" s="224" t="s">
        <v>39</v>
      </c>
      <c r="O1296" s="91"/>
      <c r="P1296" s="225">
        <f>O1296*H1296</f>
        <v>0</v>
      </c>
      <c r="Q1296" s="225">
        <v>0</v>
      </c>
      <c r="R1296" s="225">
        <f>Q1296*H1296</f>
        <v>0</v>
      </c>
      <c r="S1296" s="225">
        <v>0</v>
      </c>
      <c r="T1296" s="226">
        <f>S1296*H1296</f>
        <v>0</v>
      </c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R1296" s="227" t="s">
        <v>457</v>
      </c>
      <c r="AT1296" s="227" t="s">
        <v>145</v>
      </c>
      <c r="AU1296" s="227" t="s">
        <v>150</v>
      </c>
      <c r="AY1296" s="17" t="s">
        <v>141</v>
      </c>
      <c r="BE1296" s="228">
        <f>IF(N1296="základní",J1296,0)</f>
        <v>0</v>
      </c>
      <c r="BF1296" s="228">
        <f>IF(N1296="snížená",J1296,0)</f>
        <v>0</v>
      </c>
      <c r="BG1296" s="228">
        <f>IF(N1296="zákl. přenesená",J1296,0)</f>
        <v>0</v>
      </c>
      <c r="BH1296" s="228">
        <f>IF(N1296="sníž. přenesená",J1296,0)</f>
        <v>0</v>
      </c>
      <c r="BI1296" s="228">
        <f>IF(N1296="nulová",J1296,0)</f>
        <v>0</v>
      </c>
      <c r="BJ1296" s="17" t="s">
        <v>150</v>
      </c>
      <c r="BK1296" s="228">
        <f>ROUND(I1296*H1296,2)</f>
        <v>0</v>
      </c>
      <c r="BL1296" s="17" t="s">
        <v>457</v>
      </c>
      <c r="BM1296" s="227" t="s">
        <v>1726</v>
      </c>
    </row>
    <row r="1297" s="12" customFormat="1" ht="22.8" customHeight="1">
      <c r="A1297" s="12"/>
      <c r="B1297" s="199"/>
      <c r="C1297" s="200"/>
      <c r="D1297" s="201" t="s">
        <v>72</v>
      </c>
      <c r="E1297" s="213" t="s">
        <v>1727</v>
      </c>
      <c r="F1297" s="213" t="s">
        <v>1728</v>
      </c>
      <c r="G1297" s="200"/>
      <c r="H1297" s="200"/>
      <c r="I1297" s="203"/>
      <c r="J1297" s="214">
        <f>BK1297</f>
        <v>0</v>
      </c>
      <c r="K1297" s="200"/>
      <c r="L1297" s="205"/>
      <c r="M1297" s="206"/>
      <c r="N1297" s="207"/>
      <c r="O1297" s="207"/>
      <c r="P1297" s="208">
        <f>SUM(P1298:P1360)</f>
        <v>0</v>
      </c>
      <c r="Q1297" s="207"/>
      <c r="R1297" s="208">
        <f>SUM(R1298:R1360)</f>
        <v>0.33682163999999992</v>
      </c>
      <c r="S1297" s="207"/>
      <c r="T1297" s="209">
        <f>SUM(T1298:T1360)</f>
        <v>0</v>
      </c>
      <c r="U1297" s="12"/>
      <c r="V1297" s="12"/>
      <c r="W1297" s="12"/>
      <c r="X1297" s="12"/>
      <c r="Y1297" s="12"/>
      <c r="Z1297" s="12"/>
      <c r="AA1297" s="12"/>
      <c r="AB1297" s="12"/>
      <c r="AC1297" s="12"/>
      <c r="AD1297" s="12"/>
      <c r="AE1297" s="12"/>
      <c r="AR1297" s="210" t="s">
        <v>150</v>
      </c>
      <c r="AT1297" s="211" t="s">
        <v>72</v>
      </c>
      <c r="AU1297" s="211" t="s">
        <v>81</v>
      </c>
      <c r="AY1297" s="210" t="s">
        <v>141</v>
      </c>
      <c r="BK1297" s="212">
        <f>SUM(BK1298:BK1360)</f>
        <v>0</v>
      </c>
    </row>
    <row r="1298" s="2" customFormat="1" ht="16.5" customHeight="1">
      <c r="A1298" s="38"/>
      <c r="B1298" s="39"/>
      <c r="C1298" s="215" t="s">
        <v>1729</v>
      </c>
      <c r="D1298" s="215" t="s">
        <v>145</v>
      </c>
      <c r="E1298" s="216" t="s">
        <v>1730</v>
      </c>
      <c r="F1298" s="217" t="s">
        <v>1731</v>
      </c>
      <c r="G1298" s="218" t="s">
        <v>148</v>
      </c>
      <c r="H1298" s="219">
        <v>8.5879999999999992</v>
      </c>
      <c r="I1298" s="220"/>
      <c r="J1298" s="221">
        <f>ROUND(I1298*H1298,2)</f>
        <v>0</v>
      </c>
      <c r="K1298" s="222"/>
      <c r="L1298" s="44"/>
      <c r="M1298" s="223" t="s">
        <v>1</v>
      </c>
      <c r="N1298" s="224" t="s">
        <v>39</v>
      </c>
      <c r="O1298" s="91"/>
      <c r="P1298" s="225">
        <f>O1298*H1298</f>
        <v>0</v>
      </c>
      <c r="Q1298" s="225">
        <v>0</v>
      </c>
      <c r="R1298" s="225">
        <f>Q1298*H1298</f>
        <v>0</v>
      </c>
      <c r="S1298" s="225">
        <v>0</v>
      </c>
      <c r="T1298" s="226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227" t="s">
        <v>457</v>
      </c>
      <c r="AT1298" s="227" t="s">
        <v>145</v>
      </c>
      <c r="AU1298" s="227" t="s">
        <v>150</v>
      </c>
      <c r="AY1298" s="17" t="s">
        <v>141</v>
      </c>
      <c r="BE1298" s="228">
        <f>IF(N1298="základní",J1298,0)</f>
        <v>0</v>
      </c>
      <c r="BF1298" s="228">
        <f>IF(N1298="snížená",J1298,0)</f>
        <v>0</v>
      </c>
      <c r="BG1298" s="228">
        <f>IF(N1298="zákl. přenesená",J1298,0)</f>
        <v>0</v>
      </c>
      <c r="BH1298" s="228">
        <f>IF(N1298="sníž. přenesená",J1298,0)</f>
        <v>0</v>
      </c>
      <c r="BI1298" s="228">
        <f>IF(N1298="nulová",J1298,0)</f>
        <v>0</v>
      </c>
      <c r="BJ1298" s="17" t="s">
        <v>150</v>
      </c>
      <c r="BK1298" s="228">
        <f>ROUND(I1298*H1298,2)</f>
        <v>0</v>
      </c>
      <c r="BL1298" s="17" t="s">
        <v>457</v>
      </c>
      <c r="BM1298" s="227" t="s">
        <v>1732</v>
      </c>
    </row>
    <row r="1299" s="13" customFormat="1">
      <c r="A1299" s="13"/>
      <c r="B1299" s="229"/>
      <c r="C1299" s="230"/>
      <c r="D1299" s="231" t="s">
        <v>152</v>
      </c>
      <c r="E1299" s="232" t="s">
        <v>1</v>
      </c>
      <c r="F1299" s="233" t="s">
        <v>234</v>
      </c>
      <c r="G1299" s="230"/>
      <c r="H1299" s="232" t="s">
        <v>1</v>
      </c>
      <c r="I1299" s="234"/>
      <c r="J1299" s="230"/>
      <c r="K1299" s="230"/>
      <c r="L1299" s="235"/>
      <c r="M1299" s="236"/>
      <c r="N1299" s="237"/>
      <c r="O1299" s="237"/>
      <c r="P1299" s="237"/>
      <c r="Q1299" s="237"/>
      <c r="R1299" s="237"/>
      <c r="S1299" s="237"/>
      <c r="T1299" s="238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39" t="s">
        <v>152</v>
      </c>
      <c r="AU1299" s="239" t="s">
        <v>150</v>
      </c>
      <c r="AV1299" s="13" t="s">
        <v>81</v>
      </c>
      <c r="AW1299" s="13" t="s">
        <v>30</v>
      </c>
      <c r="AX1299" s="13" t="s">
        <v>73</v>
      </c>
      <c r="AY1299" s="239" t="s">
        <v>141</v>
      </c>
    </row>
    <row r="1300" s="14" customFormat="1">
      <c r="A1300" s="14"/>
      <c r="B1300" s="240"/>
      <c r="C1300" s="241"/>
      <c r="D1300" s="231" t="s">
        <v>152</v>
      </c>
      <c r="E1300" s="242" t="s">
        <v>1</v>
      </c>
      <c r="F1300" s="243" t="s">
        <v>314</v>
      </c>
      <c r="G1300" s="241"/>
      <c r="H1300" s="244">
        <v>1.0149999999999999</v>
      </c>
      <c r="I1300" s="245"/>
      <c r="J1300" s="241"/>
      <c r="K1300" s="241"/>
      <c r="L1300" s="246"/>
      <c r="M1300" s="247"/>
      <c r="N1300" s="248"/>
      <c r="O1300" s="248"/>
      <c r="P1300" s="248"/>
      <c r="Q1300" s="248"/>
      <c r="R1300" s="248"/>
      <c r="S1300" s="248"/>
      <c r="T1300" s="249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0" t="s">
        <v>152</v>
      </c>
      <c r="AU1300" s="250" t="s">
        <v>150</v>
      </c>
      <c r="AV1300" s="14" t="s">
        <v>150</v>
      </c>
      <c r="AW1300" s="14" t="s">
        <v>30</v>
      </c>
      <c r="AX1300" s="14" t="s">
        <v>73</v>
      </c>
      <c r="AY1300" s="250" t="s">
        <v>141</v>
      </c>
    </row>
    <row r="1301" s="13" customFormat="1">
      <c r="A1301" s="13"/>
      <c r="B1301" s="229"/>
      <c r="C1301" s="230"/>
      <c r="D1301" s="231" t="s">
        <v>152</v>
      </c>
      <c r="E1301" s="232" t="s">
        <v>1</v>
      </c>
      <c r="F1301" s="233" t="s">
        <v>200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152</v>
      </c>
      <c r="AU1301" s="239" t="s">
        <v>150</v>
      </c>
      <c r="AV1301" s="13" t="s">
        <v>81</v>
      </c>
      <c r="AW1301" s="13" t="s">
        <v>30</v>
      </c>
      <c r="AX1301" s="13" t="s">
        <v>73</v>
      </c>
      <c r="AY1301" s="239" t="s">
        <v>141</v>
      </c>
    </row>
    <row r="1302" s="14" customFormat="1">
      <c r="A1302" s="14"/>
      <c r="B1302" s="240"/>
      <c r="C1302" s="241"/>
      <c r="D1302" s="231" t="s">
        <v>152</v>
      </c>
      <c r="E1302" s="242" t="s">
        <v>1</v>
      </c>
      <c r="F1302" s="243" t="s">
        <v>201</v>
      </c>
      <c r="G1302" s="241"/>
      <c r="H1302" s="244">
        <v>7.5730000000000004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152</v>
      </c>
      <c r="AU1302" s="250" t="s">
        <v>150</v>
      </c>
      <c r="AV1302" s="14" t="s">
        <v>150</v>
      </c>
      <c r="AW1302" s="14" t="s">
        <v>30</v>
      </c>
      <c r="AX1302" s="14" t="s">
        <v>73</v>
      </c>
      <c r="AY1302" s="250" t="s">
        <v>141</v>
      </c>
    </row>
    <row r="1303" s="15" customFormat="1">
      <c r="A1303" s="15"/>
      <c r="B1303" s="251"/>
      <c r="C1303" s="252"/>
      <c r="D1303" s="231" t="s">
        <v>152</v>
      </c>
      <c r="E1303" s="253" t="s">
        <v>1</v>
      </c>
      <c r="F1303" s="254" t="s">
        <v>170</v>
      </c>
      <c r="G1303" s="252"/>
      <c r="H1303" s="255">
        <v>8.5879999999999992</v>
      </c>
      <c r="I1303" s="256"/>
      <c r="J1303" s="252"/>
      <c r="K1303" s="252"/>
      <c r="L1303" s="257"/>
      <c r="M1303" s="258"/>
      <c r="N1303" s="259"/>
      <c r="O1303" s="259"/>
      <c r="P1303" s="259"/>
      <c r="Q1303" s="259"/>
      <c r="R1303" s="259"/>
      <c r="S1303" s="259"/>
      <c r="T1303" s="260"/>
      <c r="U1303" s="15"/>
      <c r="V1303" s="15"/>
      <c r="W1303" s="15"/>
      <c r="X1303" s="15"/>
      <c r="Y1303" s="15"/>
      <c r="Z1303" s="15"/>
      <c r="AA1303" s="15"/>
      <c r="AB1303" s="15"/>
      <c r="AC1303" s="15"/>
      <c r="AD1303" s="15"/>
      <c r="AE1303" s="15"/>
      <c r="AT1303" s="261" t="s">
        <v>152</v>
      </c>
      <c r="AU1303" s="261" t="s">
        <v>150</v>
      </c>
      <c r="AV1303" s="15" t="s">
        <v>149</v>
      </c>
      <c r="AW1303" s="15" t="s">
        <v>30</v>
      </c>
      <c r="AX1303" s="15" t="s">
        <v>81</v>
      </c>
      <c r="AY1303" s="261" t="s">
        <v>141</v>
      </c>
    </row>
    <row r="1304" s="2" customFormat="1" ht="16.5" customHeight="1">
      <c r="A1304" s="38"/>
      <c r="B1304" s="39"/>
      <c r="C1304" s="215" t="s">
        <v>1733</v>
      </c>
      <c r="D1304" s="215" t="s">
        <v>145</v>
      </c>
      <c r="E1304" s="216" t="s">
        <v>1734</v>
      </c>
      <c r="F1304" s="217" t="s">
        <v>1735</v>
      </c>
      <c r="G1304" s="218" t="s">
        <v>148</v>
      </c>
      <c r="H1304" s="219">
        <v>7.468</v>
      </c>
      <c r="I1304" s="220"/>
      <c r="J1304" s="221">
        <f>ROUND(I1304*H1304,2)</f>
        <v>0</v>
      </c>
      <c r="K1304" s="222"/>
      <c r="L1304" s="44"/>
      <c r="M1304" s="223" t="s">
        <v>1</v>
      </c>
      <c r="N1304" s="224" t="s">
        <v>39</v>
      </c>
      <c r="O1304" s="91"/>
      <c r="P1304" s="225">
        <f>O1304*H1304</f>
        <v>0</v>
      </c>
      <c r="Q1304" s="225">
        <v>0.00029999999999999997</v>
      </c>
      <c r="R1304" s="225">
        <f>Q1304*H1304</f>
        <v>0.0022403999999999996</v>
      </c>
      <c r="S1304" s="225">
        <v>0</v>
      </c>
      <c r="T1304" s="226">
        <f>S1304*H1304</f>
        <v>0</v>
      </c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R1304" s="227" t="s">
        <v>457</v>
      </c>
      <c r="AT1304" s="227" t="s">
        <v>145</v>
      </c>
      <c r="AU1304" s="227" t="s">
        <v>150</v>
      </c>
      <c r="AY1304" s="17" t="s">
        <v>141</v>
      </c>
      <c r="BE1304" s="228">
        <f>IF(N1304="základní",J1304,0)</f>
        <v>0</v>
      </c>
      <c r="BF1304" s="228">
        <f>IF(N1304="snížená",J1304,0)</f>
        <v>0</v>
      </c>
      <c r="BG1304" s="228">
        <f>IF(N1304="zákl. přenesená",J1304,0)</f>
        <v>0</v>
      </c>
      <c r="BH1304" s="228">
        <f>IF(N1304="sníž. přenesená",J1304,0)</f>
        <v>0</v>
      </c>
      <c r="BI1304" s="228">
        <f>IF(N1304="nulová",J1304,0)</f>
        <v>0</v>
      </c>
      <c r="BJ1304" s="17" t="s">
        <v>150</v>
      </c>
      <c r="BK1304" s="228">
        <f>ROUND(I1304*H1304,2)</f>
        <v>0</v>
      </c>
      <c r="BL1304" s="17" t="s">
        <v>457</v>
      </c>
      <c r="BM1304" s="227" t="s">
        <v>1736</v>
      </c>
    </row>
    <row r="1305" s="13" customFormat="1">
      <c r="A1305" s="13"/>
      <c r="B1305" s="229"/>
      <c r="C1305" s="230"/>
      <c r="D1305" s="231" t="s">
        <v>152</v>
      </c>
      <c r="E1305" s="232" t="s">
        <v>1</v>
      </c>
      <c r="F1305" s="233" t="s">
        <v>234</v>
      </c>
      <c r="G1305" s="230"/>
      <c r="H1305" s="232" t="s">
        <v>1</v>
      </c>
      <c r="I1305" s="234"/>
      <c r="J1305" s="230"/>
      <c r="K1305" s="230"/>
      <c r="L1305" s="235"/>
      <c r="M1305" s="236"/>
      <c r="N1305" s="237"/>
      <c r="O1305" s="237"/>
      <c r="P1305" s="237"/>
      <c r="Q1305" s="237"/>
      <c r="R1305" s="237"/>
      <c r="S1305" s="237"/>
      <c r="T1305" s="23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9" t="s">
        <v>152</v>
      </c>
      <c r="AU1305" s="239" t="s">
        <v>150</v>
      </c>
      <c r="AV1305" s="13" t="s">
        <v>81</v>
      </c>
      <c r="AW1305" s="13" t="s">
        <v>30</v>
      </c>
      <c r="AX1305" s="13" t="s">
        <v>73</v>
      </c>
      <c r="AY1305" s="239" t="s">
        <v>141</v>
      </c>
    </row>
    <row r="1306" s="14" customFormat="1">
      <c r="A1306" s="14"/>
      <c r="B1306" s="240"/>
      <c r="C1306" s="241"/>
      <c r="D1306" s="231" t="s">
        <v>152</v>
      </c>
      <c r="E1306" s="242" t="s">
        <v>1</v>
      </c>
      <c r="F1306" s="243" t="s">
        <v>314</v>
      </c>
      <c r="G1306" s="241"/>
      <c r="H1306" s="244">
        <v>1.0149999999999999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0" t="s">
        <v>152</v>
      </c>
      <c r="AU1306" s="250" t="s">
        <v>150</v>
      </c>
      <c r="AV1306" s="14" t="s">
        <v>150</v>
      </c>
      <c r="AW1306" s="14" t="s">
        <v>30</v>
      </c>
      <c r="AX1306" s="14" t="s">
        <v>73</v>
      </c>
      <c r="AY1306" s="250" t="s">
        <v>141</v>
      </c>
    </row>
    <row r="1307" s="13" customFormat="1">
      <c r="A1307" s="13"/>
      <c r="B1307" s="229"/>
      <c r="C1307" s="230"/>
      <c r="D1307" s="231" t="s">
        <v>152</v>
      </c>
      <c r="E1307" s="232" t="s">
        <v>1</v>
      </c>
      <c r="F1307" s="233" t="s">
        <v>341</v>
      </c>
      <c r="G1307" s="230"/>
      <c r="H1307" s="232" t="s">
        <v>1</v>
      </c>
      <c r="I1307" s="234"/>
      <c r="J1307" s="230"/>
      <c r="K1307" s="230"/>
      <c r="L1307" s="235"/>
      <c r="M1307" s="236"/>
      <c r="N1307" s="237"/>
      <c r="O1307" s="237"/>
      <c r="P1307" s="237"/>
      <c r="Q1307" s="237"/>
      <c r="R1307" s="237"/>
      <c r="S1307" s="237"/>
      <c r="T1307" s="23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9" t="s">
        <v>152</v>
      </c>
      <c r="AU1307" s="239" t="s">
        <v>150</v>
      </c>
      <c r="AV1307" s="13" t="s">
        <v>81</v>
      </c>
      <c r="AW1307" s="13" t="s">
        <v>30</v>
      </c>
      <c r="AX1307" s="13" t="s">
        <v>73</v>
      </c>
      <c r="AY1307" s="239" t="s">
        <v>141</v>
      </c>
    </row>
    <row r="1308" s="14" customFormat="1">
      <c r="A1308" s="14"/>
      <c r="B1308" s="240"/>
      <c r="C1308" s="241"/>
      <c r="D1308" s="231" t="s">
        <v>152</v>
      </c>
      <c r="E1308" s="242" t="s">
        <v>1</v>
      </c>
      <c r="F1308" s="243" t="s">
        <v>342</v>
      </c>
      <c r="G1308" s="241"/>
      <c r="H1308" s="244">
        <v>6.4530000000000003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0" t="s">
        <v>152</v>
      </c>
      <c r="AU1308" s="250" t="s">
        <v>150</v>
      </c>
      <c r="AV1308" s="14" t="s">
        <v>150</v>
      </c>
      <c r="AW1308" s="14" t="s">
        <v>30</v>
      </c>
      <c r="AX1308" s="14" t="s">
        <v>73</v>
      </c>
      <c r="AY1308" s="250" t="s">
        <v>141</v>
      </c>
    </row>
    <row r="1309" s="15" customFormat="1">
      <c r="A1309" s="15"/>
      <c r="B1309" s="251"/>
      <c r="C1309" s="252"/>
      <c r="D1309" s="231" t="s">
        <v>152</v>
      </c>
      <c r="E1309" s="253" t="s">
        <v>1</v>
      </c>
      <c r="F1309" s="254" t="s">
        <v>170</v>
      </c>
      <c r="G1309" s="252"/>
      <c r="H1309" s="255">
        <v>7.468</v>
      </c>
      <c r="I1309" s="256"/>
      <c r="J1309" s="252"/>
      <c r="K1309" s="252"/>
      <c r="L1309" s="257"/>
      <c r="M1309" s="258"/>
      <c r="N1309" s="259"/>
      <c r="O1309" s="259"/>
      <c r="P1309" s="259"/>
      <c r="Q1309" s="259"/>
      <c r="R1309" s="259"/>
      <c r="S1309" s="259"/>
      <c r="T1309" s="260"/>
      <c r="U1309" s="15"/>
      <c r="V1309" s="15"/>
      <c r="W1309" s="15"/>
      <c r="X1309" s="15"/>
      <c r="Y1309" s="15"/>
      <c r="Z1309" s="15"/>
      <c r="AA1309" s="15"/>
      <c r="AB1309" s="15"/>
      <c r="AC1309" s="15"/>
      <c r="AD1309" s="15"/>
      <c r="AE1309" s="15"/>
      <c r="AT1309" s="261" t="s">
        <v>152</v>
      </c>
      <c r="AU1309" s="261" t="s">
        <v>150</v>
      </c>
      <c r="AV1309" s="15" t="s">
        <v>149</v>
      </c>
      <c r="AW1309" s="15" t="s">
        <v>30</v>
      </c>
      <c r="AX1309" s="15" t="s">
        <v>81</v>
      </c>
      <c r="AY1309" s="261" t="s">
        <v>141</v>
      </c>
    </row>
    <row r="1310" s="2" customFormat="1" ht="24.15" customHeight="1">
      <c r="A1310" s="38"/>
      <c r="B1310" s="39"/>
      <c r="C1310" s="215" t="s">
        <v>1737</v>
      </c>
      <c r="D1310" s="215" t="s">
        <v>145</v>
      </c>
      <c r="E1310" s="216" t="s">
        <v>1738</v>
      </c>
      <c r="F1310" s="217" t="s">
        <v>1739</v>
      </c>
      <c r="G1310" s="218" t="s">
        <v>148</v>
      </c>
      <c r="H1310" s="219">
        <v>8.5879999999999992</v>
      </c>
      <c r="I1310" s="220"/>
      <c r="J1310" s="221">
        <f>ROUND(I1310*H1310,2)</f>
        <v>0</v>
      </c>
      <c r="K1310" s="222"/>
      <c r="L1310" s="44"/>
      <c r="M1310" s="223" t="s">
        <v>1</v>
      </c>
      <c r="N1310" s="224" t="s">
        <v>39</v>
      </c>
      <c r="O1310" s="91"/>
      <c r="P1310" s="225">
        <f>O1310*H1310</f>
        <v>0</v>
      </c>
      <c r="Q1310" s="225">
        <v>0.0075799999999999999</v>
      </c>
      <c r="R1310" s="225">
        <f>Q1310*H1310</f>
        <v>0.065097039999999995</v>
      </c>
      <c r="S1310" s="225">
        <v>0</v>
      </c>
      <c r="T1310" s="226">
        <f>S1310*H1310</f>
        <v>0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227" t="s">
        <v>457</v>
      </c>
      <c r="AT1310" s="227" t="s">
        <v>145</v>
      </c>
      <c r="AU1310" s="227" t="s">
        <v>150</v>
      </c>
      <c r="AY1310" s="17" t="s">
        <v>141</v>
      </c>
      <c r="BE1310" s="228">
        <f>IF(N1310="základní",J1310,0)</f>
        <v>0</v>
      </c>
      <c r="BF1310" s="228">
        <f>IF(N1310="snížená",J1310,0)</f>
        <v>0</v>
      </c>
      <c r="BG1310" s="228">
        <f>IF(N1310="zákl. přenesená",J1310,0)</f>
        <v>0</v>
      </c>
      <c r="BH1310" s="228">
        <f>IF(N1310="sníž. přenesená",J1310,0)</f>
        <v>0</v>
      </c>
      <c r="BI1310" s="228">
        <f>IF(N1310="nulová",J1310,0)</f>
        <v>0</v>
      </c>
      <c r="BJ1310" s="17" t="s">
        <v>150</v>
      </c>
      <c r="BK1310" s="228">
        <f>ROUND(I1310*H1310,2)</f>
        <v>0</v>
      </c>
      <c r="BL1310" s="17" t="s">
        <v>457</v>
      </c>
      <c r="BM1310" s="227" t="s">
        <v>1740</v>
      </c>
    </row>
    <row r="1311" s="13" customFormat="1">
      <c r="A1311" s="13"/>
      <c r="B1311" s="229"/>
      <c r="C1311" s="230"/>
      <c r="D1311" s="231" t="s">
        <v>152</v>
      </c>
      <c r="E1311" s="232" t="s">
        <v>1</v>
      </c>
      <c r="F1311" s="233" t="s">
        <v>234</v>
      </c>
      <c r="G1311" s="230"/>
      <c r="H1311" s="232" t="s">
        <v>1</v>
      </c>
      <c r="I1311" s="234"/>
      <c r="J1311" s="230"/>
      <c r="K1311" s="230"/>
      <c r="L1311" s="235"/>
      <c r="M1311" s="236"/>
      <c r="N1311" s="237"/>
      <c r="O1311" s="237"/>
      <c r="P1311" s="237"/>
      <c r="Q1311" s="237"/>
      <c r="R1311" s="237"/>
      <c r="S1311" s="237"/>
      <c r="T1311" s="238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9" t="s">
        <v>152</v>
      </c>
      <c r="AU1311" s="239" t="s">
        <v>150</v>
      </c>
      <c r="AV1311" s="13" t="s">
        <v>81</v>
      </c>
      <c r="AW1311" s="13" t="s">
        <v>30</v>
      </c>
      <c r="AX1311" s="13" t="s">
        <v>73</v>
      </c>
      <c r="AY1311" s="239" t="s">
        <v>141</v>
      </c>
    </row>
    <row r="1312" s="14" customFormat="1">
      <c r="A1312" s="14"/>
      <c r="B1312" s="240"/>
      <c r="C1312" s="241"/>
      <c r="D1312" s="231" t="s">
        <v>152</v>
      </c>
      <c r="E1312" s="242" t="s">
        <v>1</v>
      </c>
      <c r="F1312" s="243" t="s">
        <v>314</v>
      </c>
      <c r="G1312" s="241"/>
      <c r="H1312" s="244">
        <v>1.0149999999999999</v>
      </c>
      <c r="I1312" s="245"/>
      <c r="J1312" s="241"/>
      <c r="K1312" s="241"/>
      <c r="L1312" s="246"/>
      <c r="M1312" s="247"/>
      <c r="N1312" s="248"/>
      <c r="O1312" s="248"/>
      <c r="P1312" s="248"/>
      <c r="Q1312" s="248"/>
      <c r="R1312" s="248"/>
      <c r="S1312" s="248"/>
      <c r="T1312" s="24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0" t="s">
        <v>152</v>
      </c>
      <c r="AU1312" s="250" t="s">
        <v>150</v>
      </c>
      <c r="AV1312" s="14" t="s">
        <v>150</v>
      </c>
      <c r="AW1312" s="14" t="s">
        <v>30</v>
      </c>
      <c r="AX1312" s="14" t="s">
        <v>73</v>
      </c>
      <c r="AY1312" s="250" t="s">
        <v>141</v>
      </c>
    </row>
    <row r="1313" s="13" customFormat="1">
      <c r="A1313" s="13"/>
      <c r="B1313" s="229"/>
      <c r="C1313" s="230"/>
      <c r="D1313" s="231" t="s">
        <v>152</v>
      </c>
      <c r="E1313" s="232" t="s">
        <v>1</v>
      </c>
      <c r="F1313" s="233" t="s">
        <v>200</v>
      </c>
      <c r="G1313" s="230"/>
      <c r="H1313" s="232" t="s">
        <v>1</v>
      </c>
      <c r="I1313" s="234"/>
      <c r="J1313" s="230"/>
      <c r="K1313" s="230"/>
      <c r="L1313" s="235"/>
      <c r="M1313" s="236"/>
      <c r="N1313" s="237"/>
      <c r="O1313" s="237"/>
      <c r="P1313" s="237"/>
      <c r="Q1313" s="237"/>
      <c r="R1313" s="237"/>
      <c r="S1313" s="237"/>
      <c r="T1313" s="238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39" t="s">
        <v>152</v>
      </c>
      <c r="AU1313" s="239" t="s">
        <v>150</v>
      </c>
      <c r="AV1313" s="13" t="s">
        <v>81</v>
      </c>
      <c r="AW1313" s="13" t="s">
        <v>30</v>
      </c>
      <c r="AX1313" s="13" t="s">
        <v>73</v>
      </c>
      <c r="AY1313" s="239" t="s">
        <v>141</v>
      </c>
    </row>
    <row r="1314" s="14" customFormat="1">
      <c r="A1314" s="14"/>
      <c r="B1314" s="240"/>
      <c r="C1314" s="241"/>
      <c r="D1314" s="231" t="s">
        <v>152</v>
      </c>
      <c r="E1314" s="242" t="s">
        <v>1</v>
      </c>
      <c r="F1314" s="243" t="s">
        <v>201</v>
      </c>
      <c r="G1314" s="241"/>
      <c r="H1314" s="244">
        <v>7.5730000000000004</v>
      </c>
      <c r="I1314" s="245"/>
      <c r="J1314" s="241"/>
      <c r="K1314" s="241"/>
      <c r="L1314" s="246"/>
      <c r="M1314" s="247"/>
      <c r="N1314" s="248"/>
      <c r="O1314" s="248"/>
      <c r="P1314" s="248"/>
      <c r="Q1314" s="248"/>
      <c r="R1314" s="248"/>
      <c r="S1314" s="248"/>
      <c r="T1314" s="249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0" t="s">
        <v>152</v>
      </c>
      <c r="AU1314" s="250" t="s">
        <v>150</v>
      </c>
      <c r="AV1314" s="14" t="s">
        <v>150</v>
      </c>
      <c r="AW1314" s="14" t="s">
        <v>30</v>
      </c>
      <c r="AX1314" s="14" t="s">
        <v>73</v>
      </c>
      <c r="AY1314" s="250" t="s">
        <v>141</v>
      </c>
    </row>
    <row r="1315" s="15" customFormat="1">
      <c r="A1315" s="15"/>
      <c r="B1315" s="251"/>
      <c r="C1315" s="252"/>
      <c r="D1315" s="231" t="s">
        <v>152</v>
      </c>
      <c r="E1315" s="253" t="s">
        <v>1</v>
      </c>
      <c r="F1315" s="254" t="s">
        <v>170</v>
      </c>
      <c r="G1315" s="252"/>
      <c r="H1315" s="255">
        <v>8.5879999999999992</v>
      </c>
      <c r="I1315" s="256"/>
      <c r="J1315" s="252"/>
      <c r="K1315" s="252"/>
      <c r="L1315" s="257"/>
      <c r="M1315" s="258"/>
      <c r="N1315" s="259"/>
      <c r="O1315" s="259"/>
      <c r="P1315" s="259"/>
      <c r="Q1315" s="259"/>
      <c r="R1315" s="259"/>
      <c r="S1315" s="259"/>
      <c r="T1315" s="260"/>
      <c r="U1315" s="15"/>
      <c r="V1315" s="15"/>
      <c r="W1315" s="15"/>
      <c r="X1315" s="15"/>
      <c r="Y1315" s="15"/>
      <c r="Z1315" s="15"/>
      <c r="AA1315" s="15"/>
      <c r="AB1315" s="15"/>
      <c r="AC1315" s="15"/>
      <c r="AD1315" s="15"/>
      <c r="AE1315" s="15"/>
      <c r="AT1315" s="261" t="s">
        <v>152</v>
      </c>
      <c r="AU1315" s="261" t="s">
        <v>150</v>
      </c>
      <c r="AV1315" s="15" t="s">
        <v>149</v>
      </c>
      <c r="AW1315" s="15" t="s">
        <v>30</v>
      </c>
      <c r="AX1315" s="15" t="s">
        <v>81</v>
      </c>
      <c r="AY1315" s="261" t="s">
        <v>141</v>
      </c>
    </row>
    <row r="1316" s="2" customFormat="1" ht="37.8" customHeight="1">
      <c r="A1316" s="38"/>
      <c r="B1316" s="39"/>
      <c r="C1316" s="215" t="s">
        <v>1741</v>
      </c>
      <c r="D1316" s="215" t="s">
        <v>145</v>
      </c>
      <c r="E1316" s="216" t="s">
        <v>1742</v>
      </c>
      <c r="F1316" s="217" t="s">
        <v>1743</v>
      </c>
      <c r="G1316" s="218" t="s">
        <v>148</v>
      </c>
      <c r="H1316" s="219">
        <v>7.468</v>
      </c>
      <c r="I1316" s="220"/>
      <c r="J1316" s="221">
        <f>ROUND(I1316*H1316,2)</f>
        <v>0</v>
      </c>
      <c r="K1316" s="222"/>
      <c r="L1316" s="44"/>
      <c r="M1316" s="223" t="s">
        <v>1</v>
      </c>
      <c r="N1316" s="224" t="s">
        <v>39</v>
      </c>
      <c r="O1316" s="91"/>
      <c r="P1316" s="225">
        <f>O1316*H1316</f>
        <v>0</v>
      </c>
      <c r="Q1316" s="225">
        <v>0.0089999999999999993</v>
      </c>
      <c r="R1316" s="225">
        <f>Q1316*H1316</f>
        <v>0.067211999999999994</v>
      </c>
      <c r="S1316" s="225">
        <v>0</v>
      </c>
      <c r="T1316" s="226">
        <f>S1316*H1316</f>
        <v>0</v>
      </c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  <c r="AE1316" s="38"/>
      <c r="AR1316" s="227" t="s">
        <v>457</v>
      </c>
      <c r="AT1316" s="227" t="s">
        <v>145</v>
      </c>
      <c r="AU1316" s="227" t="s">
        <v>150</v>
      </c>
      <c r="AY1316" s="17" t="s">
        <v>141</v>
      </c>
      <c r="BE1316" s="228">
        <f>IF(N1316="základní",J1316,0)</f>
        <v>0</v>
      </c>
      <c r="BF1316" s="228">
        <f>IF(N1316="snížená",J1316,0)</f>
        <v>0</v>
      </c>
      <c r="BG1316" s="228">
        <f>IF(N1316="zákl. přenesená",J1316,0)</f>
        <v>0</v>
      </c>
      <c r="BH1316" s="228">
        <f>IF(N1316="sníž. přenesená",J1316,0)</f>
        <v>0</v>
      </c>
      <c r="BI1316" s="228">
        <f>IF(N1316="nulová",J1316,0)</f>
        <v>0</v>
      </c>
      <c r="BJ1316" s="17" t="s">
        <v>150</v>
      </c>
      <c r="BK1316" s="228">
        <f>ROUND(I1316*H1316,2)</f>
        <v>0</v>
      </c>
      <c r="BL1316" s="17" t="s">
        <v>457</v>
      </c>
      <c r="BM1316" s="227" t="s">
        <v>1744</v>
      </c>
    </row>
    <row r="1317" s="13" customFormat="1">
      <c r="A1317" s="13"/>
      <c r="B1317" s="229"/>
      <c r="C1317" s="230"/>
      <c r="D1317" s="231" t="s">
        <v>152</v>
      </c>
      <c r="E1317" s="232" t="s">
        <v>1</v>
      </c>
      <c r="F1317" s="233" t="s">
        <v>234</v>
      </c>
      <c r="G1317" s="230"/>
      <c r="H1317" s="232" t="s">
        <v>1</v>
      </c>
      <c r="I1317" s="234"/>
      <c r="J1317" s="230"/>
      <c r="K1317" s="230"/>
      <c r="L1317" s="235"/>
      <c r="M1317" s="236"/>
      <c r="N1317" s="237"/>
      <c r="O1317" s="237"/>
      <c r="P1317" s="237"/>
      <c r="Q1317" s="237"/>
      <c r="R1317" s="237"/>
      <c r="S1317" s="237"/>
      <c r="T1317" s="23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9" t="s">
        <v>152</v>
      </c>
      <c r="AU1317" s="239" t="s">
        <v>150</v>
      </c>
      <c r="AV1317" s="13" t="s">
        <v>81</v>
      </c>
      <c r="AW1317" s="13" t="s">
        <v>30</v>
      </c>
      <c r="AX1317" s="13" t="s">
        <v>73</v>
      </c>
      <c r="AY1317" s="239" t="s">
        <v>141</v>
      </c>
    </row>
    <row r="1318" s="14" customFormat="1">
      <c r="A1318" s="14"/>
      <c r="B1318" s="240"/>
      <c r="C1318" s="241"/>
      <c r="D1318" s="231" t="s">
        <v>152</v>
      </c>
      <c r="E1318" s="242" t="s">
        <v>1</v>
      </c>
      <c r="F1318" s="243" t="s">
        <v>314</v>
      </c>
      <c r="G1318" s="241"/>
      <c r="H1318" s="244">
        <v>1.0149999999999999</v>
      </c>
      <c r="I1318" s="245"/>
      <c r="J1318" s="241"/>
      <c r="K1318" s="241"/>
      <c r="L1318" s="246"/>
      <c r="M1318" s="247"/>
      <c r="N1318" s="248"/>
      <c r="O1318" s="248"/>
      <c r="P1318" s="248"/>
      <c r="Q1318" s="248"/>
      <c r="R1318" s="248"/>
      <c r="S1318" s="248"/>
      <c r="T1318" s="24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0" t="s">
        <v>152</v>
      </c>
      <c r="AU1318" s="250" t="s">
        <v>150</v>
      </c>
      <c r="AV1318" s="14" t="s">
        <v>150</v>
      </c>
      <c r="AW1318" s="14" t="s">
        <v>30</v>
      </c>
      <c r="AX1318" s="14" t="s">
        <v>73</v>
      </c>
      <c r="AY1318" s="250" t="s">
        <v>141</v>
      </c>
    </row>
    <row r="1319" s="13" customFormat="1">
      <c r="A1319" s="13"/>
      <c r="B1319" s="229"/>
      <c r="C1319" s="230"/>
      <c r="D1319" s="231" t="s">
        <v>152</v>
      </c>
      <c r="E1319" s="232" t="s">
        <v>1</v>
      </c>
      <c r="F1319" s="233" t="s">
        <v>341</v>
      </c>
      <c r="G1319" s="230"/>
      <c r="H1319" s="232" t="s">
        <v>1</v>
      </c>
      <c r="I1319" s="234"/>
      <c r="J1319" s="230"/>
      <c r="K1319" s="230"/>
      <c r="L1319" s="235"/>
      <c r="M1319" s="236"/>
      <c r="N1319" s="237"/>
      <c r="O1319" s="237"/>
      <c r="P1319" s="237"/>
      <c r="Q1319" s="237"/>
      <c r="R1319" s="237"/>
      <c r="S1319" s="237"/>
      <c r="T1319" s="238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39" t="s">
        <v>152</v>
      </c>
      <c r="AU1319" s="239" t="s">
        <v>150</v>
      </c>
      <c r="AV1319" s="13" t="s">
        <v>81</v>
      </c>
      <c r="AW1319" s="13" t="s">
        <v>30</v>
      </c>
      <c r="AX1319" s="13" t="s">
        <v>73</v>
      </c>
      <c r="AY1319" s="239" t="s">
        <v>141</v>
      </c>
    </row>
    <row r="1320" s="14" customFormat="1">
      <c r="A1320" s="14"/>
      <c r="B1320" s="240"/>
      <c r="C1320" s="241"/>
      <c r="D1320" s="231" t="s">
        <v>152</v>
      </c>
      <c r="E1320" s="242" t="s">
        <v>1</v>
      </c>
      <c r="F1320" s="243" t="s">
        <v>342</v>
      </c>
      <c r="G1320" s="241"/>
      <c r="H1320" s="244">
        <v>6.4530000000000003</v>
      </c>
      <c r="I1320" s="245"/>
      <c r="J1320" s="241"/>
      <c r="K1320" s="241"/>
      <c r="L1320" s="246"/>
      <c r="M1320" s="247"/>
      <c r="N1320" s="248"/>
      <c r="O1320" s="248"/>
      <c r="P1320" s="248"/>
      <c r="Q1320" s="248"/>
      <c r="R1320" s="248"/>
      <c r="S1320" s="248"/>
      <c r="T1320" s="24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0" t="s">
        <v>152</v>
      </c>
      <c r="AU1320" s="250" t="s">
        <v>150</v>
      </c>
      <c r="AV1320" s="14" t="s">
        <v>150</v>
      </c>
      <c r="AW1320" s="14" t="s">
        <v>30</v>
      </c>
      <c r="AX1320" s="14" t="s">
        <v>73</v>
      </c>
      <c r="AY1320" s="250" t="s">
        <v>141</v>
      </c>
    </row>
    <row r="1321" s="15" customFormat="1">
      <c r="A1321" s="15"/>
      <c r="B1321" s="251"/>
      <c r="C1321" s="252"/>
      <c r="D1321" s="231" t="s">
        <v>152</v>
      </c>
      <c r="E1321" s="253" t="s">
        <v>1</v>
      </c>
      <c r="F1321" s="254" t="s">
        <v>170</v>
      </c>
      <c r="G1321" s="252"/>
      <c r="H1321" s="255">
        <v>7.468</v>
      </c>
      <c r="I1321" s="256"/>
      <c r="J1321" s="252"/>
      <c r="K1321" s="252"/>
      <c r="L1321" s="257"/>
      <c r="M1321" s="258"/>
      <c r="N1321" s="259"/>
      <c r="O1321" s="259"/>
      <c r="P1321" s="259"/>
      <c r="Q1321" s="259"/>
      <c r="R1321" s="259"/>
      <c r="S1321" s="259"/>
      <c r="T1321" s="260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61" t="s">
        <v>152</v>
      </c>
      <c r="AU1321" s="261" t="s">
        <v>150</v>
      </c>
      <c r="AV1321" s="15" t="s">
        <v>149</v>
      </c>
      <c r="AW1321" s="15" t="s">
        <v>30</v>
      </c>
      <c r="AX1321" s="15" t="s">
        <v>81</v>
      </c>
      <c r="AY1321" s="261" t="s">
        <v>141</v>
      </c>
    </row>
    <row r="1322" s="2" customFormat="1" ht="37.8" customHeight="1">
      <c r="A1322" s="38"/>
      <c r="B1322" s="39"/>
      <c r="C1322" s="262" t="s">
        <v>1745</v>
      </c>
      <c r="D1322" s="262" t="s">
        <v>465</v>
      </c>
      <c r="E1322" s="263" t="s">
        <v>1746</v>
      </c>
      <c r="F1322" s="264" t="s">
        <v>1747</v>
      </c>
      <c r="G1322" s="265" t="s">
        <v>148</v>
      </c>
      <c r="H1322" s="266">
        <v>10.455</v>
      </c>
      <c r="I1322" s="267"/>
      <c r="J1322" s="268">
        <f>ROUND(I1322*H1322,2)</f>
        <v>0</v>
      </c>
      <c r="K1322" s="269"/>
      <c r="L1322" s="270"/>
      <c r="M1322" s="271" t="s">
        <v>1</v>
      </c>
      <c r="N1322" s="272" t="s">
        <v>39</v>
      </c>
      <c r="O1322" s="91"/>
      <c r="P1322" s="225">
        <f>O1322*H1322</f>
        <v>0</v>
      </c>
      <c r="Q1322" s="225">
        <v>0.019199999999999998</v>
      </c>
      <c r="R1322" s="225">
        <f>Q1322*H1322</f>
        <v>0.20073599999999997</v>
      </c>
      <c r="S1322" s="225">
        <v>0</v>
      </c>
      <c r="T1322" s="226">
        <f>S1322*H1322</f>
        <v>0</v>
      </c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R1322" s="227" t="s">
        <v>468</v>
      </c>
      <c r="AT1322" s="227" t="s">
        <v>465</v>
      </c>
      <c r="AU1322" s="227" t="s">
        <v>150</v>
      </c>
      <c r="AY1322" s="17" t="s">
        <v>141</v>
      </c>
      <c r="BE1322" s="228">
        <f>IF(N1322="základní",J1322,0)</f>
        <v>0</v>
      </c>
      <c r="BF1322" s="228">
        <f>IF(N1322="snížená",J1322,0)</f>
        <v>0</v>
      </c>
      <c r="BG1322" s="228">
        <f>IF(N1322="zákl. přenesená",J1322,0)</f>
        <v>0</v>
      </c>
      <c r="BH1322" s="228">
        <f>IF(N1322="sníž. přenesená",J1322,0)</f>
        <v>0</v>
      </c>
      <c r="BI1322" s="228">
        <f>IF(N1322="nulová",J1322,0)</f>
        <v>0</v>
      </c>
      <c r="BJ1322" s="17" t="s">
        <v>150</v>
      </c>
      <c r="BK1322" s="228">
        <f>ROUND(I1322*H1322,2)</f>
        <v>0</v>
      </c>
      <c r="BL1322" s="17" t="s">
        <v>457</v>
      </c>
      <c r="BM1322" s="227" t="s">
        <v>1748</v>
      </c>
    </row>
    <row r="1323" s="13" customFormat="1">
      <c r="A1323" s="13"/>
      <c r="B1323" s="229"/>
      <c r="C1323" s="230"/>
      <c r="D1323" s="231" t="s">
        <v>152</v>
      </c>
      <c r="E1323" s="232" t="s">
        <v>1</v>
      </c>
      <c r="F1323" s="233" t="s">
        <v>1749</v>
      </c>
      <c r="G1323" s="230"/>
      <c r="H1323" s="232" t="s">
        <v>1</v>
      </c>
      <c r="I1323" s="234"/>
      <c r="J1323" s="230"/>
      <c r="K1323" s="230"/>
      <c r="L1323" s="235"/>
      <c r="M1323" s="236"/>
      <c r="N1323" s="237"/>
      <c r="O1323" s="237"/>
      <c r="P1323" s="237"/>
      <c r="Q1323" s="237"/>
      <c r="R1323" s="237"/>
      <c r="S1323" s="237"/>
      <c r="T1323" s="238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39" t="s">
        <v>152</v>
      </c>
      <c r="AU1323" s="239" t="s">
        <v>150</v>
      </c>
      <c r="AV1323" s="13" t="s">
        <v>81</v>
      </c>
      <c r="AW1323" s="13" t="s">
        <v>30</v>
      </c>
      <c r="AX1323" s="13" t="s">
        <v>73</v>
      </c>
      <c r="AY1323" s="239" t="s">
        <v>141</v>
      </c>
    </row>
    <row r="1324" s="14" customFormat="1">
      <c r="A1324" s="14"/>
      <c r="B1324" s="240"/>
      <c r="C1324" s="241"/>
      <c r="D1324" s="231" t="s">
        <v>152</v>
      </c>
      <c r="E1324" s="242" t="s">
        <v>1</v>
      </c>
      <c r="F1324" s="243" t="s">
        <v>1750</v>
      </c>
      <c r="G1324" s="241"/>
      <c r="H1324" s="244">
        <v>10.455</v>
      </c>
      <c r="I1324" s="245"/>
      <c r="J1324" s="241"/>
      <c r="K1324" s="241"/>
      <c r="L1324" s="246"/>
      <c r="M1324" s="247"/>
      <c r="N1324" s="248"/>
      <c r="O1324" s="248"/>
      <c r="P1324" s="248"/>
      <c r="Q1324" s="248"/>
      <c r="R1324" s="248"/>
      <c r="S1324" s="248"/>
      <c r="T1324" s="24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0" t="s">
        <v>152</v>
      </c>
      <c r="AU1324" s="250" t="s">
        <v>150</v>
      </c>
      <c r="AV1324" s="14" t="s">
        <v>150</v>
      </c>
      <c r="AW1324" s="14" t="s">
        <v>30</v>
      </c>
      <c r="AX1324" s="14" t="s">
        <v>73</v>
      </c>
      <c r="AY1324" s="250" t="s">
        <v>141</v>
      </c>
    </row>
    <row r="1325" s="15" customFormat="1">
      <c r="A1325" s="15"/>
      <c r="B1325" s="251"/>
      <c r="C1325" s="252"/>
      <c r="D1325" s="231" t="s">
        <v>152</v>
      </c>
      <c r="E1325" s="253" t="s">
        <v>1</v>
      </c>
      <c r="F1325" s="254" t="s">
        <v>170</v>
      </c>
      <c r="G1325" s="252"/>
      <c r="H1325" s="255">
        <v>10.455</v>
      </c>
      <c r="I1325" s="256"/>
      <c r="J1325" s="252"/>
      <c r="K1325" s="252"/>
      <c r="L1325" s="257"/>
      <c r="M1325" s="258"/>
      <c r="N1325" s="259"/>
      <c r="O1325" s="259"/>
      <c r="P1325" s="259"/>
      <c r="Q1325" s="259"/>
      <c r="R1325" s="259"/>
      <c r="S1325" s="259"/>
      <c r="T1325" s="260"/>
      <c r="U1325" s="15"/>
      <c r="V1325" s="15"/>
      <c r="W1325" s="15"/>
      <c r="X1325" s="15"/>
      <c r="Y1325" s="15"/>
      <c r="Z1325" s="15"/>
      <c r="AA1325" s="15"/>
      <c r="AB1325" s="15"/>
      <c r="AC1325" s="15"/>
      <c r="AD1325" s="15"/>
      <c r="AE1325" s="15"/>
      <c r="AT1325" s="261" t="s">
        <v>152</v>
      </c>
      <c r="AU1325" s="261" t="s">
        <v>150</v>
      </c>
      <c r="AV1325" s="15" t="s">
        <v>149</v>
      </c>
      <c r="AW1325" s="15" t="s">
        <v>30</v>
      </c>
      <c r="AX1325" s="15" t="s">
        <v>81</v>
      </c>
      <c r="AY1325" s="261" t="s">
        <v>141</v>
      </c>
    </row>
    <row r="1326" s="2" customFormat="1" ht="24.15" customHeight="1">
      <c r="A1326" s="38"/>
      <c r="B1326" s="39"/>
      <c r="C1326" s="215" t="s">
        <v>1751</v>
      </c>
      <c r="D1326" s="215" t="s">
        <v>145</v>
      </c>
      <c r="E1326" s="216" t="s">
        <v>1752</v>
      </c>
      <c r="F1326" s="217" t="s">
        <v>1753</v>
      </c>
      <c r="G1326" s="218" t="s">
        <v>148</v>
      </c>
      <c r="H1326" s="219">
        <v>7.468</v>
      </c>
      <c r="I1326" s="220"/>
      <c r="J1326" s="221">
        <f>ROUND(I1326*H1326,2)</f>
        <v>0</v>
      </c>
      <c r="K1326" s="222"/>
      <c r="L1326" s="44"/>
      <c r="M1326" s="223" t="s">
        <v>1</v>
      </c>
      <c r="N1326" s="224" t="s">
        <v>39</v>
      </c>
      <c r="O1326" s="91"/>
      <c r="P1326" s="225">
        <f>O1326*H1326</f>
        <v>0</v>
      </c>
      <c r="Q1326" s="225">
        <v>0</v>
      </c>
      <c r="R1326" s="225">
        <f>Q1326*H1326</f>
        <v>0</v>
      </c>
      <c r="S1326" s="225">
        <v>0</v>
      </c>
      <c r="T1326" s="226">
        <f>S1326*H1326</f>
        <v>0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227" t="s">
        <v>457</v>
      </c>
      <c r="AT1326" s="227" t="s">
        <v>145</v>
      </c>
      <c r="AU1326" s="227" t="s">
        <v>150</v>
      </c>
      <c r="AY1326" s="17" t="s">
        <v>141</v>
      </c>
      <c r="BE1326" s="228">
        <f>IF(N1326="základní",J1326,0)</f>
        <v>0</v>
      </c>
      <c r="BF1326" s="228">
        <f>IF(N1326="snížená",J1326,0)</f>
        <v>0</v>
      </c>
      <c r="BG1326" s="228">
        <f>IF(N1326="zákl. přenesená",J1326,0)</f>
        <v>0</v>
      </c>
      <c r="BH1326" s="228">
        <f>IF(N1326="sníž. přenesená",J1326,0)</f>
        <v>0</v>
      </c>
      <c r="BI1326" s="228">
        <f>IF(N1326="nulová",J1326,0)</f>
        <v>0</v>
      </c>
      <c r="BJ1326" s="17" t="s">
        <v>150</v>
      </c>
      <c r="BK1326" s="228">
        <f>ROUND(I1326*H1326,2)</f>
        <v>0</v>
      </c>
      <c r="BL1326" s="17" t="s">
        <v>457</v>
      </c>
      <c r="BM1326" s="227" t="s">
        <v>1754</v>
      </c>
    </row>
    <row r="1327" s="13" customFormat="1">
      <c r="A1327" s="13"/>
      <c r="B1327" s="229"/>
      <c r="C1327" s="230"/>
      <c r="D1327" s="231" t="s">
        <v>152</v>
      </c>
      <c r="E1327" s="232" t="s">
        <v>1</v>
      </c>
      <c r="F1327" s="233" t="s">
        <v>234</v>
      </c>
      <c r="G1327" s="230"/>
      <c r="H1327" s="232" t="s">
        <v>1</v>
      </c>
      <c r="I1327" s="234"/>
      <c r="J1327" s="230"/>
      <c r="K1327" s="230"/>
      <c r="L1327" s="235"/>
      <c r="M1327" s="236"/>
      <c r="N1327" s="237"/>
      <c r="O1327" s="237"/>
      <c r="P1327" s="237"/>
      <c r="Q1327" s="237"/>
      <c r="R1327" s="237"/>
      <c r="S1327" s="237"/>
      <c r="T1327" s="238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39" t="s">
        <v>152</v>
      </c>
      <c r="AU1327" s="239" t="s">
        <v>150</v>
      </c>
      <c r="AV1327" s="13" t="s">
        <v>81</v>
      </c>
      <c r="AW1327" s="13" t="s">
        <v>30</v>
      </c>
      <c r="AX1327" s="13" t="s">
        <v>73</v>
      </c>
      <c r="AY1327" s="239" t="s">
        <v>141</v>
      </c>
    </row>
    <row r="1328" s="14" customFormat="1">
      <c r="A1328" s="14"/>
      <c r="B1328" s="240"/>
      <c r="C1328" s="241"/>
      <c r="D1328" s="231" t="s">
        <v>152</v>
      </c>
      <c r="E1328" s="242" t="s">
        <v>1</v>
      </c>
      <c r="F1328" s="243" t="s">
        <v>314</v>
      </c>
      <c r="G1328" s="241"/>
      <c r="H1328" s="244">
        <v>1.0149999999999999</v>
      </c>
      <c r="I1328" s="245"/>
      <c r="J1328" s="241"/>
      <c r="K1328" s="241"/>
      <c r="L1328" s="246"/>
      <c r="M1328" s="247"/>
      <c r="N1328" s="248"/>
      <c r="O1328" s="248"/>
      <c r="P1328" s="248"/>
      <c r="Q1328" s="248"/>
      <c r="R1328" s="248"/>
      <c r="S1328" s="248"/>
      <c r="T1328" s="249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0" t="s">
        <v>152</v>
      </c>
      <c r="AU1328" s="250" t="s">
        <v>150</v>
      </c>
      <c r="AV1328" s="14" t="s">
        <v>150</v>
      </c>
      <c r="AW1328" s="14" t="s">
        <v>30</v>
      </c>
      <c r="AX1328" s="14" t="s">
        <v>73</v>
      </c>
      <c r="AY1328" s="250" t="s">
        <v>141</v>
      </c>
    </row>
    <row r="1329" s="13" customFormat="1">
      <c r="A1329" s="13"/>
      <c r="B1329" s="229"/>
      <c r="C1329" s="230"/>
      <c r="D1329" s="231" t="s">
        <v>152</v>
      </c>
      <c r="E1329" s="232" t="s">
        <v>1</v>
      </c>
      <c r="F1329" s="233" t="s">
        <v>341</v>
      </c>
      <c r="G1329" s="230"/>
      <c r="H1329" s="232" t="s">
        <v>1</v>
      </c>
      <c r="I1329" s="234"/>
      <c r="J1329" s="230"/>
      <c r="K1329" s="230"/>
      <c r="L1329" s="235"/>
      <c r="M1329" s="236"/>
      <c r="N1329" s="237"/>
      <c r="O1329" s="237"/>
      <c r="P1329" s="237"/>
      <c r="Q1329" s="237"/>
      <c r="R1329" s="237"/>
      <c r="S1329" s="237"/>
      <c r="T1329" s="23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9" t="s">
        <v>152</v>
      </c>
      <c r="AU1329" s="239" t="s">
        <v>150</v>
      </c>
      <c r="AV1329" s="13" t="s">
        <v>81</v>
      </c>
      <c r="AW1329" s="13" t="s">
        <v>30</v>
      </c>
      <c r="AX1329" s="13" t="s">
        <v>73</v>
      </c>
      <c r="AY1329" s="239" t="s">
        <v>141</v>
      </c>
    </row>
    <row r="1330" s="14" customFormat="1">
      <c r="A1330" s="14"/>
      <c r="B1330" s="240"/>
      <c r="C1330" s="241"/>
      <c r="D1330" s="231" t="s">
        <v>152</v>
      </c>
      <c r="E1330" s="242" t="s">
        <v>1</v>
      </c>
      <c r="F1330" s="243" t="s">
        <v>342</v>
      </c>
      <c r="G1330" s="241"/>
      <c r="H1330" s="244">
        <v>6.4530000000000003</v>
      </c>
      <c r="I1330" s="245"/>
      <c r="J1330" s="241"/>
      <c r="K1330" s="241"/>
      <c r="L1330" s="246"/>
      <c r="M1330" s="247"/>
      <c r="N1330" s="248"/>
      <c r="O1330" s="248"/>
      <c r="P1330" s="248"/>
      <c r="Q1330" s="248"/>
      <c r="R1330" s="248"/>
      <c r="S1330" s="248"/>
      <c r="T1330" s="249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50" t="s">
        <v>152</v>
      </c>
      <c r="AU1330" s="250" t="s">
        <v>150</v>
      </c>
      <c r="AV1330" s="14" t="s">
        <v>150</v>
      </c>
      <c r="AW1330" s="14" t="s">
        <v>30</v>
      </c>
      <c r="AX1330" s="14" t="s">
        <v>73</v>
      </c>
      <c r="AY1330" s="250" t="s">
        <v>141</v>
      </c>
    </row>
    <row r="1331" s="15" customFormat="1">
      <c r="A1331" s="15"/>
      <c r="B1331" s="251"/>
      <c r="C1331" s="252"/>
      <c r="D1331" s="231" t="s">
        <v>152</v>
      </c>
      <c r="E1331" s="253" t="s">
        <v>1</v>
      </c>
      <c r="F1331" s="254" t="s">
        <v>170</v>
      </c>
      <c r="G1331" s="252"/>
      <c r="H1331" s="255">
        <v>7.468</v>
      </c>
      <c r="I1331" s="256"/>
      <c r="J1331" s="252"/>
      <c r="K1331" s="252"/>
      <c r="L1331" s="257"/>
      <c r="M1331" s="258"/>
      <c r="N1331" s="259"/>
      <c r="O1331" s="259"/>
      <c r="P1331" s="259"/>
      <c r="Q1331" s="259"/>
      <c r="R1331" s="259"/>
      <c r="S1331" s="259"/>
      <c r="T1331" s="260"/>
      <c r="U1331" s="15"/>
      <c r="V1331" s="15"/>
      <c r="W1331" s="15"/>
      <c r="X1331" s="15"/>
      <c r="Y1331" s="15"/>
      <c r="Z1331" s="15"/>
      <c r="AA1331" s="15"/>
      <c r="AB1331" s="15"/>
      <c r="AC1331" s="15"/>
      <c r="AD1331" s="15"/>
      <c r="AE1331" s="15"/>
      <c r="AT1331" s="261" t="s">
        <v>152</v>
      </c>
      <c r="AU1331" s="261" t="s">
        <v>150</v>
      </c>
      <c r="AV1331" s="15" t="s">
        <v>149</v>
      </c>
      <c r="AW1331" s="15" t="s">
        <v>30</v>
      </c>
      <c r="AX1331" s="15" t="s">
        <v>81</v>
      </c>
      <c r="AY1331" s="261" t="s">
        <v>141</v>
      </c>
    </row>
    <row r="1332" s="2" customFormat="1" ht="16.5" customHeight="1">
      <c r="A1332" s="38"/>
      <c r="B1332" s="39"/>
      <c r="C1332" s="215" t="s">
        <v>1755</v>
      </c>
      <c r="D1332" s="215" t="s">
        <v>145</v>
      </c>
      <c r="E1332" s="216" t="s">
        <v>1756</v>
      </c>
      <c r="F1332" s="217" t="s">
        <v>1757</v>
      </c>
      <c r="G1332" s="218" t="s">
        <v>180</v>
      </c>
      <c r="H1332" s="219">
        <v>16.056000000000001</v>
      </c>
      <c r="I1332" s="220"/>
      <c r="J1332" s="221">
        <f>ROUND(I1332*H1332,2)</f>
        <v>0</v>
      </c>
      <c r="K1332" s="222"/>
      <c r="L1332" s="44"/>
      <c r="M1332" s="223" t="s">
        <v>1</v>
      </c>
      <c r="N1332" s="224" t="s">
        <v>39</v>
      </c>
      <c r="O1332" s="91"/>
      <c r="P1332" s="225">
        <f>O1332*H1332</f>
        <v>0</v>
      </c>
      <c r="Q1332" s="225">
        <v>3.0000000000000001E-05</v>
      </c>
      <c r="R1332" s="225">
        <f>Q1332*H1332</f>
        <v>0.00048168000000000006</v>
      </c>
      <c r="S1332" s="225">
        <v>0</v>
      </c>
      <c r="T1332" s="226">
        <f>S1332*H1332</f>
        <v>0</v>
      </c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R1332" s="227" t="s">
        <v>457</v>
      </c>
      <c r="AT1332" s="227" t="s">
        <v>145</v>
      </c>
      <c r="AU1332" s="227" t="s">
        <v>150</v>
      </c>
      <c r="AY1332" s="17" t="s">
        <v>141</v>
      </c>
      <c r="BE1332" s="228">
        <f>IF(N1332="základní",J1332,0)</f>
        <v>0</v>
      </c>
      <c r="BF1332" s="228">
        <f>IF(N1332="snížená",J1332,0)</f>
        <v>0</v>
      </c>
      <c r="BG1332" s="228">
        <f>IF(N1332="zákl. přenesená",J1332,0)</f>
        <v>0</v>
      </c>
      <c r="BH1332" s="228">
        <f>IF(N1332="sníž. přenesená",J1332,0)</f>
        <v>0</v>
      </c>
      <c r="BI1332" s="228">
        <f>IF(N1332="nulová",J1332,0)</f>
        <v>0</v>
      </c>
      <c r="BJ1332" s="17" t="s">
        <v>150</v>
      </c>
      <c r="BK1332" s="228">
        <f>ROUND(I1332*H1332,2)</f>
        <v>0</v>
      </c>
      <c r="BL1332" s="17" t="s">
        <v>457</v>
      </c>
      <c r="BM1332" s="227" t="s">
        <v>1758</v>
      </c>
    </row>
    <row r="1333" s="13" customFormat="1">
      <c r="A1333" s="13"/>
      <c r="B1333" s="229"/>
      <c r="C1333" s="230"/>
      <c r="D1333" s="231" t="s">
        <v>152</v>
      </c>
      <c r="E1333" s="232" t="s">
        <v>1</v>
      </c>
      <c r="F1333" s="233" t="s">
        <v>1759</v>
      </c>
      <c r="G1333" s="230"/>
      <c r="H1333" s="232" t="s">
        <v>1</v>
      </c>
      <c r="I1333" s="234"/>
      <c r="J1333" s="230"/>
      <c r="K1333" s="230"/>
      <c r="L1333" s="235"/>
      <c r="M1333" s="236"/>
      <c r="N1333" s="237"/>
      <c r="O1333" s="237"/>
      <c r="P1333" s="237"/>
      <c r="Q1333" s="237"/>
      <c r="R1333" s="237"/>
      <c r="S1333" s="237"/>
      <c r="T1333" s="238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39" t="s">
        <v>152</v>
      </c>
      <c r="AU1333" s="239" t="s">
        <v>150</v>
      </c>
      <c r="AV1333" s="13" t="s">
        <v>81</v>
      </c>
      <c r="AW1333" s="13" t="s">
        <v>30</v>
      </c>
      <c r="AX1333" s="13" t="s">
        <v>73</v>
      </c>
      <c r="AY1333" s="239" t="s">
        <v>141</v>
      </c>
    </row>
    <row r="1334" s="13" customFormat="1">
      <c r="A1334" s="13"/>
      <c r="B1334" s="229"/>
      <c r="C1334" s="230"/>
      <c r="D1334" s="231" t="s">
        <v>152</v>
      </c>
      <c r="E1334" s="232" t="s">
        <v>1</v>
      </c>
      <c r="F1334" s="233" t="s">
        <v>234</v>
      </c>
      <c r="G1334" s="230"/>
      <c r="H1334" s="232" t="s">
        <v>1</v>
      </c>
      <c r="I1334" s="234"/>
      <c r="J1334" s="230"/>
      <c r="K1334" s="230"/>
      <c r="L1334" s="235"/>
      <c r="M1334" s="236"/>
      <c r="N1334" s="237"/>
      <c r="O1334" s="237"/>
      <c r="P1334" s="237"/>
      <c r="Q1334" s="237"/>
      <c r="R1334" s="237"/>
      <c r="S1334" s="237"/>
      <c r="T1334" s="23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39" t="s">
        <v>152</v>
      </c>
      <c r="AU1334" s="239" t="s">
        <v>150</v>
      </c>
      <c r="AV1334" s="13" t="s">
        <v>81</v>
      </c>
      <c r="AW1334" s="13" t="s">
        <v>30</v>
      </c>
      <c r="AX1334" s="13" t="s">
        <v>73</v>
      </c>
      <c r="AY1334" s="239" t="s">
        <v>141</v>
      </c>
    </row>
    <row r="1335" s="14" customFormat="1">
      <c r="A1335" s="14"/>
      <c r="B1335" s="240"/>
      <c r="C1335" s="241"/>
      <c r="D1335" s="231" t="s">
        <v>152</v>
      </c>
      <c r="E1335" s="242" t="s">
        <v>1</v>
      </c>
      <c r="F1335" s="243" t="s">
        <v>1760</v>
      </c>
      <c r="G1335" s="241"/>
      <c r="H1335" s="244">
        <v>4.2400000000000002</v>
      </c>
      <c r="I1335" s="245"/>
      <c r="J1335" s="241"/>
      <c r="K1335" s="241"/>
      <c r="L1335" s="246"/>
      <c r="M1335" s="247"/>
      <c r="N1335" s="248"/>
      <c r="O1335" s="248"/>
      <c r="P1335" s="248"/>
      <c r="Q1335" s="248"/>
      <c r="R1335" s="248"/>
      <c r="S1335" s="248"/>
      <c r="T1335" s="249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50" t="s">
        <v>152</v>
      </c>
      <c r="AU1335" s="250" t="s">
        <v>150</v>
      </c>
      <c r="AV1335" s="14" t="s">
        <v>150</v>
      </c>
      <c r="AW1335" s="14" t="s">
        <v>30</v>
      </c>
      <c r="AX1335" s="14" t="s">
        <v>73</v>
      </c>
      <c r="AY1335" s="250" t="s">
        <v>141</v>
      </c>
    </row>
    <row r="1336" s="13" customFormat="1">
      <c r="A1336" s="13"/>
      <c r="B1336" s="229"/>
      <c r="C1336" s="230"/>
      <c r="D1336" s="231" t="s">
        <v>152</v>
      </c>
      <c r="E1336" s="232" t="s">
        <v>1</v>
      </c>
      <c r="F1336" s="233" t="s">
        <v>341</v>
      </c>
      <c r="G1336" s="230"/>
      <c r="H1336" s="232" t="s">
        <v>1</v>
      </c>
      <c r="I1336" s="234"/>
      <c r="J1336" s="230"/>
      <c r="K1336" s="230"/>
      <c r="L1336" s="235"/>
      <c r="M1336" s="236"/>
      <c r="N1336" s="237"/>
      <c r="O1336" s="237"/>
      <c r="P1336" s="237"/>
      <c r="Q1336" s="237"/>
      <c r="R1336" s="237"/>
      <c r="S1336" s="237"/>
      <c r="T1336" s="238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39" t="s">
        <v>152</v>
      </c>
      <c r="AU1336" s="239" t="s">
        <v>150</v>
      </c>
      <c r="AV1336" s="13" t="s">
        <v>81</v>
      </c>
      <c r="AW1336" s="13" t="s">
        <v>30</v>
      </c>
      <c r="AX1336" s="13" t="s">
        <v>73</v>
      </c>
      <c r="AY1336" s="239" t="s">
        <v>141</v>
      </c>
    </row>
    <row r="1337" s="14" customFormat="1">
      <c r="A1337" s="14"/>
      <c r="B1337" s="240"/>
      <c r="C1337" s="241"/>
      <c r="D1337" s="231" t="s">
        <v>152</v>
      </c>
      <c r="E1337" s="242" t="s">
        <v>1</v>
      </c>
      <c r="F1337" s="243" t="s">
        <v>1761</v>
      </c>
      <c r="G1337" s="241"/>
      <c r="H1337" s="244">
        <v>11.816000000000001</v>
      </c>
      <c r="I1337" s="245"/>
      <c r="J1337" s="241"/>
      <c r="K1337" s="241"/>
      <c r="L1337" s="246"/>
      <c r="M1337" s="247"/>
      <c r="N1337" s="248"/>
      <c r="O1337" s="248"/>
      <c r="P1337" s="248"/>
      <c r="Q1337" s="248"/>
      <c r="R1337" s="248"/>
      <c r="S1337" s="248"/>
      <c r="T1337" s="249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50" t="s">
        <v>152</v>
      </c>
      <c r="AU1337" s="250" t="s">
        <v>150</v>
      </c>
      <c r="AV1337" s="14" t="s">
        <v>150</v>
      </c>
      <c r="AW1337" s="14" t="s">
        <v>30</v>
      </c>
      <c r="AX1337" s="14" t="s">
        <v>73</v>
      </c>
      <c r="AY1337" s="250" t="s">
        <v>141</v>
      </c>
    </row>
    <row r="1338" s="15" customFormat="1">
      <c r="A1338" s="15"/>
      <c r="B1338" s="251"/>
      <c r="C1338" s="252"/>
      <c r="D1338" s="231" t="s">
        <v>152</v>
      </c>
      <c r="E1338" s="253" t="s">
        <v>1</v>
      </c>
      <c r="F1338" s="254" t="s">
        <v>170</v>
      </c>
      <c r="G1338" s="252"/>
      <c r="H1338" s="255">
        <v>16.056000000000001</v>
      </c>
      <c r="I1338" s="256"/>
      <c r="J1338" s="252"/>
      <c r="K1338" s="252"/>
      <c r="L1338" s="257"/>
      <c r="M1338" s="258"/>
      <c r="N1338" s="259"/>
      <c r="O1338" s="259"/>
      <c r="P1338" s="259"/>
      <c r="Q1338" s="259"/>
      <c r="R1338" s="259"/>
      <c r="S1338" s="259"/>
      <c r="T1338" s="260"/>
      <c r="U1338" s="15"/>
      <c r="V1338" s="15"/>
      <c r="W1338" s="15"/>
      <c r="X1338" s="15"/>
      <c r="Y1338" s="15"/>
      <c r="Z1338" s="15"/>
      <c r="AA1338" s="15"/>
      <c r="AB1338" s="15"/>
      <c r="AC1338" s="15"/>
      <c r="AD1338" s="15"/>
      <c r="AE1338" s="15"/>
      <c r="AT1338" s="261" t="s">
        <v>152</v>
      </c>
      <c r="AU1338" s="261" t="s">
        <v>150</v>
      </c>
      <c r="AV1338" s="15" t="s">
        <v>149</v>
      </c>
      <c r="AW1338" s="15" t="s">
        <v>30</v>
      </c>
      <c r="AX1338" s="15" t="s">
        <v>81</v>
      </c>
      <c r="AY1338" s="261" t="s">
        <v>141</v>
      </c>
    </row>
    <row r="1339" s="2" customFormat="1" ht="24.15" customHeight="1">
      <c r="A1339" s="38"/>
      <c r="B1339" s="39"/>
      <c r="C1339" s="215" t="s">
        <v>1762</v>
      </c>
      <c r="D1339" s="215" t="s">
        <v>145</v>
      </c>
      <c r="E1339" s="216" t="s">
        <v>1763</v>
      </c>
      <c r="F1339" s="217" t="s">
        <v>1764</v>
      </c>
      <c r="G1339" s="218" t="s">
        <v>180</v>
      </c>
      <c r="H1339" s="219">
        <v>16.056000000000001</v>
      </c>
      <c r="I1339" s="220"/>
      <c r="J1339" s="221">
        <f>ROUND(I1339*H1339,2)</f>
        <v>0</v>
      </c>
      <c r="K1339" s="222"/>
      <c r="L1339" s="44"/>
      <c r="M1339" s="223" t="s">
        <v>1</v>
      </c>
      <c r="N1339" s="224" t="s">
        <v>39</v>
      </c>
      <c r="O1339" s="91"/>
      <c r="P1339" s="225">
        <f>O1339*H1339</f>
        <v>0</v>
      </c>
      <c r="Q1339" s="225">
        <v>2.0000000000000002E-05</v>
      </c>
      <c r="R1339" s="225">
        <f>Q1339*H1339</f>
        <v>0.00032112000000000004</v>
      </c>
      <c r="S1339" s="225">
        <v>0</v>
      </c>
      <c r="T1339" s="226">
        <f>S1339*H1339</f>
        <v>0</v>
      </c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R1339" s="227" t="s">
        <v>457</v>
      </c>
      <c r="AT1339" s="227" t="s">
        <v>145</v>
      </c>
      <c r="AU1339" s="227" t="s">
        <v>150</v>
      </c>
      <c r="AY1339" s="17" t="s">
        <v>141</v>
      </c>
      <c r="BE1339" s="228">
        <f>IF(N1339="základní",J1339,0)</f>
        <v>0</v>
      </c>
      <c r="BF1339" s="228">
        <f>IF(N1339="snížená",J1339,0)</f>
        <v>0</v>
      </c>
      <c r="BG1339" s="228">
        <f>IF(N1339="zákl. přenesená",J1339,0)</f>
        <v>0</v>
      </c>
      <c r="BH1339" s="228">
        <f>IF(N1339="sníž. přenesená",J1339,0)</f>
        <v>0</v>
      </c>
      <c r="BI1339" s="228">
        <f>IF(N1339="nulová",J1339,0)</f>
        <v>0</v>
      </c>
      <c r="BJ1339" s="17" t="s">
        <v>150</v>
      </c>
      <c r="BK1339" s="228">
        <f>ROUND(I1339*H1339,2)</f>
        <v>0</v>
      </c>
      <c r="BL1339" s="17" t="s">
        <v>457</v>
      </c>
      <c r="BM1339" s="227" t="s">
        <v>1765</v>
      </c>
    </row>
    <row r="1340" s="13" customFormat="1">
      <c r="A1340" s="13"/>
      <c r="B1340" s="229"/>
      <c r="C1340" s="230"/>
      <c r="D1340" s="231" t="s">
        <v>152</v>
      </c>
      <c r="E1340" s="232" t="s">
        <v>1</v>
      </c>
      <c r="F1340" s="233" t="s">
        <v>1759</v>
      </c>
      <c r="G1340" s="230"/>
      <c r="H1340" s="232" t="s">
        <v>1</v>
      </c>
      <c r="I1340" s="234"/>
      <c r="J1340" s="230"/>
      <c r="K1340" s="230"/>
      <c r="L1340" s="235"/>
      <c r="M1340" s="236"/>
      <c r="N1340" s="237"/>
      <c r="O1340" s="237"/>
      <c r="P1340" s="237"/>
      <c r="Q1340" s="237"/>
      <c r="R1340" s="237"/>
      <c r="S1340" s="237"/>
      <c r="T1340" s="238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39" t="s">
        <v>152</v>
      </c>
      <c r="AU1340" s="239" t="s">
        <v>150</v>
      </c>
      <c r="AV1340" s="13" t="s">
        <v>81</v>
      </c>
      <c r="AW1340" s="13" t="s">
        <v>30</v>
      </c>
      <c r="AX1340" s="13" t="s">
        <v>73</v>
      </c>
      <c r="AY1340" s="239" t="s">
        <v>141</v>
      </c>
    </row>
    <row r="1341" s="13" customFormat="1">
      <c r="A1341" s="13"/>
      <c r="B1341" s="229"/>
      <c r="C1341" s="230"/>
      <c r="D1341" s="231" t="s">
        <v>152</v>
      </c>
      <c r="E1341" s="232" t="s">
        <v>1</v>
      </c>
      <c r="F1341" s="233" t="s">
        <v>234</v>
      </c>
      <c r="G1341" s="230"/>
      <c r="H1341" s="232" t="s">
        <v>1</v>
      </c>
      <c r="I1341" s="234"/>
      <c r="J1341" s="230"/>
      <c r="K1341" s="230"/>
      <c r="L1341" s="235"/>
      <c r="M1341" s="236"/>
      <c r="N1341" s="237"/>
      <c r="O1341" s="237"/>
      <c r="P1341" s="237"/>
      <c r="Q1341" s="237"/>
      <c r="R1341" s="237"/>
      <c r="S1341" s="237"/>
      <c r="T1341" s="23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9" t="s">
        <v>152</v>
      </c>
      <c r="AU1341" s="239" t="s">
        <v>150</v>
      </c>
      <c r="AV1341" s="13" t="s">
        <v>81</v>
      </c>
      <c r="AW1341" s="13" t="s">
        <v>30</v>
      </c>
      <c r="AX1341" s="13" t="s">
        <v>73</v>
      </c>
      <c r="AY1341" s="239" t="s">
        <v>141</v>
      </c>
    </row>
    <row r="1342" s="14" customFormat="1">
      <c r="A1342" s="14"/>
      <c r="B1342" s="240"/>
      <c r="C1342" s="241"/>
      <c r="D1342" s="231" t="s">
        <v>152</v>
      </c>
      <c r="E1342" s="242" t="s">
        <v>1</v>
      </c>
      <c r="F1342" s="243" t="s">
        <v>1760</v>
      </c>
      <c r="G1342" s="241"/>
      <c r="H1342" s="244">
        <v>4.2400000000000002</v>
      </c>
      <c r="I1342" s="245"/>
      <c r="J1342" s="241"/>
      <c r="K1342" s="241"/>
      <c r="L1342" s="246"/>
      <c r="M1342" s="247"/>
      <c r="N1342" s="248"/>
      <c r="O1342" s="248"/>
      <c r="P1342" s="248"/>
      <c r="Q1342" s="248"/>
      <c r="R1342" s="248"/>
      <c r="S1342" s="248"/>
      <c r="T1342" s="249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0" t="s">
        <v>152</v>
      </c>
      <c r="AU1342" s="250" t="s">
        <v>150</v>
      </c>
      <c r="AV1342" s="14" t="s">
        <v>150</v>
      </c>
      <c r="AW1342" s="14" t="s">
        <v>30</v>
      </c>
      <c r="AX1342" s="14" t="s">
        <v>73</v>
      </c>
      <c r="AY1342" s="250" t="s">
        <v>141</v>
      </c>
    </row>
    <row r="1343" s="13" customFormat="1">
      <c r="A1343" s="13"/>
      <c r="B1343" s="229"/>
      <c r="C1343" s="230"/>
      <c r="D1343" s="231" t="s">
        <v>152</v>
      </c>
      <c r="E1343" s="232" t="s">
        <v>1</v>
      </c>
      <c r="F1343" s="233" t="s">
        <v>341</v>
      </c>
      <c r="G1343" s="230"/>
      <c r="H1343" s="232" t="s">
        <v>1</v>
      </c>
      <c r="I1343" s="234"/>
      <c r="J1343" s="230"/>
      <c r="K1343" s="230"/>
      <c r="L1343" s="235"/>
      <c r="M1343" s="236"/>
      <c r="N1343" s="237"/>
      <c r="O1343" s="237"/>
      <c r="P1343" s="237"/>
      <c r="Q1343" s="237"/>
      <c r="R1343" s="237"/>
      <c r="S1343" s="237"/>
      <c r="T1343" s="238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39" t="s">
        <v>152</v>
      </c>
      <c r="AU1343" s="239" t="s">
        <v>150</v>
      </c>
      <c r="AV1343" s="13" t="s">
        <v>81</v>
      </c>
      <c r="AW1343" s="13" t="s">
        <v>30</v>
      </c>
      <c r="AX1343" s="13" t="s">
        <v>73</v>
      </c>
      <c r="AY1343" s="239" t="s">
        <v>141</v>
      </c>
    </row>
    <row r="1344" s="14" customFormat="1">
      <c r="A1344" s="14"/>
      <c r="B1344" s="240"/>
      <c r="C1344" s="241"/>
      <c r="D1344" s="231" t="s">
        <v>152</v>
      </c>
      <c r="E1344" s="242" t="s">
        <v>1</v>
      </c>
      <c r="F1344" s="243" t="s">
        <v>1761</v>
      </c>
      <c r="G1344" s="241"/>
      <c r="H1344" s="244">
        <v>11.816000000000001</v>
      </c>
      <c r="I1344" s="245"/>
      <c r="J1344" s="241"/>
      <c r="K1344" s="241"/>
      <c r="L1344" s="246"/>
      <c r="M1344" s="247"/>
      <c r="N1344" s="248"/>
      <c r="O1344" s="248"/>
      <c r="P1344" s="248"/>
      <c r="Q1344" s="248"/>
      <c r="R1344" s="248"/>
      <c r="S1344" s="248"/>
      <c r="T1344" s="249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0" t="s">
        <v>152</v>
      </c>
      <c r="AU1344" s="250" t="s">
        <v>150</v>
      </c>
      <c r="AV1344" s="14" t="s">
        <v>150</v>
      </c>
      <c r="AW1344" s="14" t="s">
        <v>30</v>
      </c>
      <c r="AX1344" s="14" t="s">
        <v>73</v>
      </c>
      <c r="AY1344" s="250" t="s">
        <v>141</v>
      </c>
    </row>
    <row r="1345" s="15" customFormat="1">
      <c r="A1345" s="15"/>
      <c r="B1345" s="251"/>
      <c r="C1345" s="252"/>
      <c r="D1345" s="231" t="s">
        <v>152</v>
      </c>
      <c r="E1345" s="253" t="s">
        <v>1</v>
      </c>
      <c r="F1345" s="254" t="s">
        <v>170</v>
      </c>
      <c r="G1345" s="252"/>
      <c r="H1345" s="255">
        <v>16.056000000000001</v>
      </c>
      <c r="I1345" s="256"/>
      <c r="J1345" s="252"/>
      <c r="K1345" s="252"/>
      <c r="L1345" s="257"/>
      <c r="M1345" s="258"/>
      <c r="N1345" s="259"/>
      <c r="O1345" s="259"/>
      <c r="P1345" s="259"/>
      <c r="Q1345" s="259"/>
      <c r="R1345" s="259"/>
      <c r="S1345" s="259"/>
      <c r="T1345" s="260"/>
      <c r="U1345" s="15"/>
      <c r="V1345" s="15"/>
      <c r="W1345" s="15"/>
      <c r="X1345" s="15"/>
      <c r="Y1345" s="15"/>
      <c r="Z1345" s="15"/>
      <c r="AA1345" s="15"/>
      <c r="AB1345" s="15"/>
      <c r="AC1345" s="15"/>
      <c r="AD1345" s="15"/>
      <c r="AE1345" s="15"/>
      <c r="AT1345" s="261" t="s">
        <v>152</v>
      </c>
      <c r="AU1345" s="261" t="s">
        <v>150</v>
      </c>
      <c r="AV1345" s="15" t="s">
        <v>149</v>
      </c>
      <c r="AW1345" s="15" t="s">
        <v>30</v>
      </c>
      <c r="AX1345" s="15" t="s">
        <v>81</v>
      </c>
      <c r="AY1345" s="261" t="s">
        <v>141</v>
      </c>
    </row>
    <row r="1346" s="2" customFormat="1" ht="16.5" customHeight="1">
      <c r="A1346" s="38"/>
      <c r="B1346" s="39"/>
      <c r="C1346" s="215" t="s">
        <v>1766</v>
      </c>
      <c r="D1346" s="215" t="s">
        <v>145</v>
      </c>
      <c r="E1346" s="216" t="s">
        <v>1767</v>
      </c>
      <c r="F1346" s="217" t="s">
        <v>1768</v>
      </c>
      <c r="G1346" s="218" t="s">
        <v>158</v>
      </c>
      <c r="H1346" s="219">
        <v>2</v>
      </c>
      <c r="I1346" s="220"/>
      <c r="J1346" s="221">
        <f>ROUND(I1346*H1346,2)</f>
        <v>0</v>
      </c>
      <c r="K1346" s="222"/>
      <c r="L1346" s="44"/>
      <c r="M1346" s="223" t="s">
        <v>1</v>
      </c>
      <c r="N1346" s="224" t="s">
        <v>39</v>
      </c>
      <c r="O1346" s="91"/>
      <c r="P1346" s="225">
        <f>O1346*H1346</f>
        <v>0</v>
      </c>
      <c r="Q1346" s="225">
        <v>0.00018000000000000001</v>
      </c>
      <c r="R1346" s="225">
        <f>Q1346*H1346</f>
        <v>0.00036000000000000002</v>
      </c>
      <c r="S1346" s="225">
        <v>0</v>
      </c>
      <c r="T1346" s="226">
        <f>S1346*H1346</f>
        <v>0</v>
      </c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  <c r="AE1346" s="38"/>
      <c r="AR1346" s="227" t="s">
        <v>457</v>
      </c>
      <c r="AT1346" s="227" t="s">
        <v>145</v>
      </c>
      <c r="AU1346" s="227" t="s">
        <v>150</v>
      </c>
      <c r="AY1346" s="17" t="s">
        <v>141</v>
      </c>
      <c r="BE1346" s="228">
        <f>IF(N1346="základní",J1346,0)</f>
        <v>0</v>
      </c>
      <c r="BF1346" s="228">
        <f>IF(N1346="snížená",J1346,0)</f>
        <v>0</v>
      </c>
      <c r="BG1346" s="228">
        <f>IF(N1346="zákl. přenesená",J1346,0)</f>
        <v>0</v>
      </c>
      <c r="BH1346" s="228">
        <f>IF(N1346="sníž. přenesená",J1346,0)</f>
        <v>0</v>
      </c>
      <c r="BI1346" s="228">
        <f>IF(N1346="nulová",J1346,0)</f>
        <v>0</v>
      </c>
      <c r="BJ1346" s="17" t="s">
        <v>150</v>
      </c>
      <c r="BK1346" s="228">
        <f>ROUND(I1346*H1346,2)</f>
        <v>0</v>
      </c>
      <c r="BL1346" s="17" t="s">
        <v>457</v>
      </c>
      <c r="BM1346" s="227" t="s">
        <v>1769</v>
      </c>
    </row>
    <row r="1347" s="13" customFormat="1">
      <c r="A1347" s="13"/>
      <c r="B1347" s="229"/>
      <c r="C1347" s="230"/>
      <c r="D1347" s="231" t="s">
        <v>152</v>
      </c>
      <c r="E1347" s="232" t="s">
        <v>1</v>
      </c>
      <c r="F1347" s="233" t="s">
        <v>1770</v>
      </c>
      <c r="G1347" s="230"/>
      <c r="H1347" s="232" t="s">
        <v>1</v>
      </c>
      <c r="I1347" s="234"/>
      <c r="J1347" s="230"/>
      <c r="K1347" s="230"/>
      <c r="L1347" s="235"/>
      <c r="M1347" s="236"/>
      <c r="N1347" s="237"/>
      <c r="O1347" s="237"/>
      <c r="P1347" s="237"/>
      <c r="Q1347" s="237"/>
      <c r="R1347" s="237"/>
      <c r="S1347" s="237"/>
      <c r="T1347" s="23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9" t="s">
        <v>152</v>
      </c>
      <c r="AU1347" s="239" t="s">
        <v>150</v>
      </c>
      <c r="AV1347" s="13" t="s">
        <v>81</v>
      </c>
      <c r="AW1347" s="13" t="s">
        <v>30</v>
      </c>
      <c r="AX1347" s="13" t="s">
        <v>73</v>
      </c>
      <c r="AY1347" s="239" t="s">
        <v>141</v>
      </c>
    </row>
    <row r="1348" s="14" customFormat="1">
      <c r="A1348" s="14"/>
      <c r="B1348" s="240"/>
      <c r="C1348" s="241"/>
      <c r="D1348" s="231" t="s">
        <v>152</v>
      </c>
      <c r="E1348" s="242" t="s">
        <v>1</v>
      </c>
      <c r="F1348" s="243" t="s">
        <v>81</v>
      </c>
      <c r="G1348" s="241"/>
      <c r="H1348" s="244">
        <v>1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0" t="s">
        <v>152</v>
      </c>
      <c r="AU1348" s="250" t="s">
        <v>150</v>
      </c>
      <c r="AV1348" s="14" t="s">
        <v>150</v>
      </c>
      <c r="AW1348" s="14" t="s">
        <v>30</v>
      </c>
      <c r="AX1348" s="14" t="s">
        <v>73</v>
      </c>
      <c r="AY1348" s="250" t="s">
        <v>141</v>
      </c>
    </row>
    <row r="1349" s="13" customFormat="1">
      <c r="A1349" s="13"/>
      <c r="B1349" s="229"/>
      <c r="C1349" s="230"/>
      <c r="D1349" s="231" t="s">
        <v>152</v>
      </c>
      <c r="E1349" s="232" t="s">
        <v>1</v>
      </c>
      <c r="F1349" s="233" t="s">
        <v>1771</v>
      </c>
      <c r="G1349" s="230"/>
      <c r="H1349" s="232" t="s">
        <v>1</v>
      </c>
      <c r="I1349" s="234"/>
      <c r="J1349" s="230"/>
      <c r="K1349" s="230"/>
      <c r="L1349" s="235"/>
      <c r="M1349" s="236"/>
      <c r="N1349" s="237"/>
      <c r="O1349" s="237"/>
      <c r="P1349" s="237"/>
      <c r="Q1349" s="237"/>
      <c r="R1349" s="237"/>
      <c r="S1349" s="237"/>
      <c r="T1349" s="238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9" t="s">
        <v>152</v>
      </c>
      <c r="AU1349" s="239" t="s">
        <v>150</v>
      </c>
      <c r="AV1349" s="13" t="s">
        <v>81</v>
      </c>
      <c r="AW1349" s="13" t="s">
        <v>30</v>
      </c>
      <c r="AX1349" s="13" t="s">
        <v>73</v>
      </c>
      <c r="AY1349" s="239" t="s">
        <v>141</v>
      </c>
    </row>
    <row r="1350" s="14" customFormat="1">
      <c r="A1350" s="14"/>
      <c r="B1350" s="240"/>
      <c r="C1350" s="241"/>
      <c r="D1350" s="231" t="s">
        <v>152</v>
      </c>
      <c r="E1350" s="242" t="s">
        <v>1</v>
      </c>
      <c r="F1350" s="243" t="s">
        <v>81</v>
      </c>
      <c r="G1350" s="241"/>
      <c r="H1350" s="244">
        <v>1</v>
      </c>
      <c r="I1350" s="245"/>
      <c r="J1350" s="241"/>
      <c r="K1350" s="241"/>
      <c r="L1350" s="246"/>
      <c r="M1350" s="247"/>
      <c r="N1350" s="248"/>
      <c r="O1350" s="248"/>
      <c r="P1350" s="248"/>
      <c r="Q1350" s="248"/>
      <c r="R1350" s="248"/>
      <c r="S1350" s="248"/>
      <c r="T1350" s="249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0" t="s">
        <v>152</v>
      </c>
      <c r="AU1350" s="250" t="s">
        <v>150</v>
      </c>
      <c r="AV1350" s="14" t="s">
        <v>150</v>
      </c>
      <c r="AW1350" s="14" t="s">
        <v>30</v>
      </c>
      <c r="AX1350" s="14" t="s">
        <v>73</v>
      </c>
      <c r="AY1350" s="250" t="s">
        <v>141</v>
      </c>
    </row>
    <row r="1351" s="15" customFormat="1">
      <c r="A1351" s="15"/>
      <c r="B1351" s="251"/>
      <c r="C1351" s="252"/>
      <c r="D1351" s="231" t="s">
        <v>152</v>
      </c>
      <c r="E1351" s="253" t="s">
        <v>1</v>
      </c>
      <c r="F1351" s="254" t="s">
        <v>170</v>
      </c>
      <c r="G1351" s="252"/>
      <c r="H1351" s="255">
        <v>2</v>
      </c>
      <c r="I1351" s="256"/>
      <c r="J1351" s="252"/>
      <c r="K1351" s="252"/>
      <c r="L1351" s="257"/>
      <c r="M1351" s="258"/>
      <c r="N1351" s="259"/>
      <c r="O1351" s="259"/>
      <c r="P1351" s="259"/>
      <c r="Q1351" s="259"/>
      <c r="R1351" s="259"/>
      <c r="S1351" s="259"/>
      <c r="T1351" s="260"/>
      <c r="U1351" s="15"/>
      <c r="V1351" s="15"/>
      <c r="W1351" s="15"/>
      <c r="X1351" s="15"/>
      <c r="Y1351" s="15"/>
      <c r="Z1351" s="15"/>
      <c r="AA1351" s="15"/>
      <c r="AB1351" s="15"/>
      <c r="AC1351" s="15"/>
      <c r="AD1351" s="15"/>
      <c r="AE1351" s="15"/>
      <c r="AT1351" s="261" t="s">
        <v>152</v>
      </c>
      <c r="AU1351" s="261" t="s">
        <v>150</v>
      </c>
      <c r="AV1351" s="15" t="s">
        <v>149</v>
      </c>
      <c r="AW1351" s="15" t="s">
        <v>30</v>
      </c>
      <c r="AX1351" s="15" t="s">
        <v>81</v>
      </c>
      <c r="AY1351" s="261" t="s">
        <v>141</v>
      </c>
    </row>
    <row r="1352" s="2" customFormat="1" ht="24.15" customHeight="1">
      <c r="A1352" s="38"/>
      <c r="B1352" s="39"/>
      <c r="C1352" s="215" t="s">
        <v>1772</v>
      </c>
      <c r="D1352" s="215" t="s">
        <v>145</v>
      </c>
      <c r="E1352" s="216" t="s">
        <v>1773</v>
      </c>
      <c r="F1352" s="217" t="s">
        <v>1774</v>
      </c>
      <c r="G1352" s="218" t="s">
        <v>148</v>
      </c>
      <c r="H1352" s="219">
        <v>7.468</v>
      </c>
      <c r="I1352" s="220"/>
      <c r="J1352" s="221">
        <f>ROUND(I1352*H1352,2)</f>
        <v>0</v>
      </c>
      <c r="K1352" s="222"/>
      <c r="L1352" s="44"/>
      <c r="M1352" s="223" t="s">
        <v>1</v>
      </c>
      <c r="N1352" s="224" t="s">
        <v>39</v>
      </c>
      <c r="O1352" s="91"/>
      <c r="P1352" s="225">
        <f>O1352*H1352</f>
        <v>0</v>
      </c>
      <c r="Q1352" s="225">
        <v>5.0000000000000002E-05</v>
      </c>
      <c r="R1352" s="225">
        <f>Q1352*H1352</f>
        <v>0.00037340000000000002</v>
      </c>
      <c r="S1352" s="225">
        <v>0</v>
      </c>
      <c r="T1352" s="226">
        <f>S1352*H1352</f>
        <v>0</v>
      </c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R1352" s="227" t="s">
        <v>457</v>
      </c>
      <c r="AT1352" s="227" t="s">
        <v>145</v>
      </c>
      <c r="AU1352" s="227" t="s">
        <v>150</v>
      </c>
      <c r="AY1352" s="17" t="s">
        <v>141</v>
      </c>
      <c r="BE1352" s="228">
        <f>IF(N1352="základní",J1352,0)</f>
        <v>0</v>
      </c>
      <c r="BF1352" s="228">
        <f>IF(N1352="snížená",J1352,0)</f>
        <v>0</v>
      </c>
      <c r="BG1352" s="228">
        <f>IF(N1352="zákl. přenesená",J1352,0)</f>
        <v>0</v>
      </c>
      <c r="BH1352" s="228">
        <f>IF(N1352="sníž. přenesená",J1352,0)</f>
        <v>0</v>
      </c>
      <c r="BI1352" s="228">
        <f>IF(N1352="nulová",J1352,0)</f>
        <v>0</v>
      </c>
      <c r="BJ1352" s="17" t="s">
        <v>150</v>
      </c>
      <c r="BK1352" s="228">
        <f>ROUND(I1352*H1352,2)</f>
        <v>0</v>
      </c>
      <c r="BL1352" s="17" t="s">
        <v>457</v>
      </c>
      <c r="BM1352" s="227" t="s">
        <v>1775</v>
      </c>
    </row>
    <row r="1353" s="13" customFormat="1">
      <c r="A1353" s="13"/>
      <c r="B1353" s="229"/>
      <c r="C1353" s="230"/>
      <c r="D1353" s="231" t="s">
        <v>152</v>
      </c>
      <c r="E1353" s="232" t="s">
        <v>1</v>
      </c>
      <c r="F1353" s="233" t="s">
        <v>234</v>
      </c>
      <c r="G1353" s="230"/>
      <c r="H1353" s="232" t="s">
        <v>1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152</v>
      </c>
      <c r="AU1353" s="239" t="s">
        <v>150</v>
      </c>
      <c r="AV1353" s="13" t="s">
        <v>81</v>
      </c>
      <c r="AW1353" s="13" t="s">
        <v>30</v>
      </c>
      <c r="AX1353" s="13" t="s">
        <v>73</v>
      </c>
      <c r="AY1353" s="239" t="s">
        <v>141</v>
      </c>
    </row>
    <row r="1354" s="14" customFormat="1">
      <c r="A1354" s="14"/>
      <c r="B1354" s="240"/>
      <c r="C1354" s="241"/>
      <c r="D1354" s="231" t="s">
        <v>152</v>
      </c>
      <c r="E1354" s="242" t="s">
        <v>1</v>
      </c>
      <c r="F1354" s="243" t="s">
        <v>314</v>
      </c>
      <c r="G1354" s="241"/>
      <c r="H1354" s="244">
        <v>1.0149999999999999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152</v>
      </c>
      <c r="AU1354" s="250" t="s">
        <v>150</v>
      </c>
      <c r="AV1354" s="14" t="s">
        <v>150</v>
      </c>
      <c r="AW1354" s="14" t="s">
        <v>30</v>
      </c>
      <c r="AX1354" s="14" t="s">
        <v>73</v>
      </c>
      <c r="AY1354" s="250" t="s">
        <v>141</v>
      </c>
    </row>
    <row r="1355" s="13" customFormat="1">
      <c r="A1355" s="13"/>
      <c r="B1355" s="229"/>
      <c r="C1355" s="230"/>
      <c r="D1355" s="231" t="s">
        <v>152</v>
      </c>
      <c r="E1355" s="232" t="s">
        <v>1</v>
      </c>
      <c r="F1355" s="233" t="s">
        <v>341</v>
      </c>
      <c r="G1355" s="230"/>
      <c r="H1355" s="232" t="s">
        <v>1</v>
      </c>
      <c r="I1355" s="234"/>
      <c r="J1355" s="230"/>
      <c r="K1355" s="230"/>
      <c r="L1355" s="235"/>
      <c r="M1355" s="236"/>
      <c r="N1355" s="237"/>
      <c r="O1355" s="237"/>
      <c r="P1355" s="237"/>
      <c r="Q1355" s="237"/>
      <c r="R1355" s="237"/>
      <c r="S1355" s="237"/>
      <c r="T1355" s="238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9" t="s">
        <v>152</v>
      </c>
      <c r="AU1355" s="239" t="s">
        <v>150</v>
      </c>
      <c r="AV1355" s="13" t="s">
        <v>81</v>
      </c>
      <c r="AW1355" s="13" t="s">
        <v>30</v>
      </c>
      <c r="AX1355" s="13" t="s">
        <v>73</v>
      </c>
      <c r="AY1355" s="239" t="s">
        <v>141</v>
      </c>
    </row>
    <row r="1356" s="14" customFormat="1">
      <c r="A1356" s="14"/>
      <c r="B1356" s="240"/>
      <c r="C1356" s="241"/>
      <c r="D1356" s="231" t="s">
        <v>152</v>
      </c>
      <c r="E1356" s="242" t="s">
        <v>1</v>
      </c>
      <c r="F1356" s="243" t="s">
        <v>342</v>
      </c>
      <c r="G1356" s="241"/>
      <c r="H1356" s="244">
        <v>6.4530000000000003</v>
      </c>
      <c r="I1356" s="245"/>
      <c r="J1356" s="241"/>
      <c r="K1356" s="241"/>
      <c r="L1356" s="246"/>
      <c r="M1356" s="247"/>
      <c r="N1356" s="248"/>
      <c r="O1356" s="248"/>
      <c r="P1356" s="248"/>
      <c r="Q1356" s="248"/>
      <c r="R1356" s="248"/>
      <c r="S1356" s="248"/>
      <c r="T1356" s="24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0" t="s">
        <v>152</v>
      </c>
      <c r="AU1356" s="250" t="s">
        <v>150</v>
      </c>
      <c r="AV1356" s="14" t="s">
        <v>150</v>
      </c>
      <c r="AW1356" s="14" t="s">
        <v>30</v>
      </c>
      <c r="AX1356" s="14" t="s">
        <v>73</v>
      </c>
      <c r="AY1356" s="250" t="s">
        <v>141</v>
      </c>
    </row>
    <row r="1357" s="15" customFormat="1">
      <c r="A1357" s="15"/>
      <c r="B1357" s="251"/>
      <c r="C1357" s="252"/>
      <c r="D1357" s="231" t="s">
        <v>152</v>
      </c>
      <c r="E1357" s="253" t="s">
        <v>1</v>
      </c>
      <c r="F1357" s="254" t="s">
        <v>170</v>
      </c>
      <c r="G1357" s="252"/>
      <c r="H1357" s="255">
        <v>7.468</v>
      </c>
      <c r="I1357" s="256"/>
      <c r="J1357" s="252"/>
      <c r="K1357" s="252"/>
      <c r="L1357" s="257"/>
      <c r="M1357" s="258"/>
      <c r="N1357" s="259"/>
      <c r="O1357" s="259"/>
      <c r="P1357" s="259"/>
      <c r="Q1357" s="259"/>
      <c r="R1357" s="259"/>
      <c r="S1357" s="259"/>
      <c r="T1357" s="260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61" t="s">
        <v>152</v>
      </c>
      <c r="AU1357" s="261" t="s">
        <v>150</v>
      </c>
      <c r="AV1357" s="15" t="s">
        <v>149</v>
      </c>
      <c r="AW1357" s="15" t="s">
        <v>30</v>
      </c>
      <c r="AX1357" s="15" t="s">
        <v>81</v>
      </c>
      <c r="AY1357" s="261" t="s">
        <v>141</v>
      </c>
    </row>
    <row r="1358" s="2" customFormat="1" ht="24.15" customHeight="1">
      <c r="A1358" s="38"/>
      <c r="B1358" s="39"/>
      <c r="C1358" s="215" t="s">
        <v>1776</v>
      </c>
      <c r="D1358" s="215" t="s">
        <v>145</v>
      </c>
      <c r="E1358" s="216" t="s">
        <v>1777</v>
      </c>
      <c r="F1358" s="217" t="s">
        <v>1778</v>
      </c>
      <c r="G1358" s="218" t="s">
        <v>421</v>
      </c>
      <c r="H1358" s="219">
        <v>0.33700000000000002</v>
      </c>
      <c r="I1358" s="220"/>
      <c r="J1358" s="221">
        <f>ROUND(I1358*H1358,2)</f>
        <v>0</v>
      </c>
      <c r="K1358" s="222"/>
      <c r="L1358" s="44"/>
      <c r="M1358" s="223" t="s">
        <v>1</v>
      </c>
      <c r="N1358" s="224" t="s">
        <v>39</v>
      </c>
      <c r="O1358" s="91"/>
      <c r="P1358" s="225">
        <f>O1358*H1358</f>
        <v>0</v>
      </c>
      <c r="Q1358" s="225">
        <v>0</v>
      </c>
      <c r="R1358" s="225">
        <f>Q1358*H1358</f>
        <v>0</v>
      </c>
      <c r="S1358" s="225">
        <v>0</v>
      </c>
      <c r="T1358" s="226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27" t="s">
        <v>457</v>
      </c>
      <c r="AT1358" s="227" t="s">
        <v>145</v>
      </c>
      <c r="AU1358" s="227" t="s">
        <v>150</v>
      </c>
      <c r="AY1358" s="17" t="s">
        <v>141</v>
      </c>
      <c r="BE1358" s="228">
        <f>IF(N1358="základní",J1358,0)</f>
        <v>0</v>
      </c>
      <c r="BF1358" s="228">
        <f>IF(N1358="snížená",J1358,0)</f>
        <v>0</v>
      </c>
      <c r="BG1358" s="228">
        <f>IF(N1358="zákl. přenesená",J1358,0)</f>
        <v>0</v>
      </c>
      <c r="BH1358" s="228">
        <f>IF(N1358="sníž. přenesená",J1358,0)</f>
        <v>0</v>
      </c>
      <c r="BI1358" s="228">
        <f>IF(N1358="nulová",J1358,0)</f>
        <v>0</v>
      </c>
      <c r="BJ1358" s="17" t="s">
        <v>150</v>
      </c>
      <c r="BK1358" s="228">
        <f>ROUND(I1358*H1358,2)</f>
        <v>0</v>
      </c>
      <c r="BL1358" s="17" t="s">
        <v>457</v>
      </c>
      <c r="BM1358" s="227" t="s">
        <v>1779</v>
      </c>
    </row>
    <row r="1359" s="2" customFormat="1" ht="24.15" customHeight="1">
      <c r="A1359" s="38"/>
      <c r="B1359" s="39"/>
      <c r="C1359" s="215" t="s">
        <v>1780</v>
      </c>
      <c r="D1359" s="215" t="s">
        <v>145</v>
      </c>
      <c r="E1359" s="216" t="s">
        <v>1781</v>
      </c>
      <c r="F1359" s="217" t="s">
        <v>1782</v>
      </c>
      <c r="G1359" s="218" t="s">
        <v>421</v>
      </c>
      <c r="H1359" s="219">
        <v>0.33700000000000002</v>
      </c>
      <c r="I1359" s="220"/>
      <c r="J1359" s="221">
        <f>ROUND(I1359*H1359,2)</f>
        <v>0</v>
      </c>
      <c r="K1359" s="222"/>
      <c r="L1359" s="44"/>
      <c r="M1359" s="223" t="s">
        <v>1</v>
      </c>
      <c r="N1359" s="224" t="s">
        <v>39</v>
      </c>
      <c r="O1359" s="91"/>
      <c r="P1359" s="225">
        <f>O1359*H1359</f>
        <v>0</v>
      </c>
      <c r="Q1359" s="225">
        <v>0</v>
      </c>
      <c r="R1359" s="225">
        <f>Q1359*H1359</f>
        <v>0</v>
      </c>
      <c r="S1359" s="225">
        <v>0</v>
      </c>
      <c r="T1359" s="226">
        <f>S1359*H1359</f>
        <v>0</v>
      </c>
      <c r="U1359" s="38"/>
      <c r="V1359" s="38"/>
      <c r="W1359" s="38"/>
      <c r="X1359" s="38"/>
      <c r="Y1359" s="38"/>
      <c r="Z1359" s="38"/>
      <c r="AA1359" s="38"/>
      <c r="AB1359" s="38"/>
      <c r="AC1359" s="38"/>
      <c r="AD1359" s="38"/>
      <c r="AE1359" s="38"/>
      <c r="AR1359" s="227" t="s">
        <v>457</v>
      </c>
      <c r="AT1359" s="227" t="s">
        <v>145</v>
      </c>
      <c r="AU1359" s="227" t="s">
        <v>150</v>
      </c>
      <c r="AY1359" s="17" t="s">
        <v>141</v>
      </c>
      <c r="BE1359" s="228">
        <f>IF(N1359="základní",J1359,0)</f>
        <v>0</v>
      </c>
      <c r="BF1359" s="228">
        <f>IF(N1359="snížená",J1359,0)</f>
        <v>0</v>
      </c>
      <c r="BG1359" s="228">
        <f>IF(N1359="zákl. přenesená",J1359,0)</f>
        <v>0</v>
      </c>
      <c r="BH1359" s="228">
        <f>IF(N1359="sníž. přenesená",J1359,0)</f>
        <v>0</v>
      </c>
      <c r="BI1359" s="228">
        <f>IF(N1359="nulová",J1359,0)</f>
        <v>0</v>
      </c>
      <c r="BJ1359" s="17" t="s">
        <v>150</v>
      </c>
      <c r="BK1359" s="228">
        <f>ROUND(I1359*H1359,2)</f>
        <v>0</v>
      </c>
      <c r="BL1359" s="17" t="s">
        <v>457</v>
      </c>
      <c r="BM1359" s="227" t="s">
        <v>1783</v>
      </c>
    </row>
    <row r="1360" s="2" customFormat="1" ht="24.15" customHeight="1">
      <c r="A1360" s="38"/>
      <c r="B1360" s="39"/>
      <c r="C1360" s="215" t="s">
        <v>1784</v>
      </c>
      <c r="D1360" s="215" t="s">
        <v>145</v>
      </c>
      <c r="E1360" s="216" t="s">
        <v>1785</v>
      </c>
      <c r="F1360" s="217" t="s">
        <v>1786</v>
      </c>
      <c r="G1360" s="218" t="s">
        <v>421</v>
      </c>
      <c r="H1360" s="219">
        <v>0.33700000000000002</v>
      </c>
      <c r="I1360" s="220"/>
      <c r="J1360" s="221">
        <f>ROUND(I1360*H1360,2)</f>
        <v>0</v>
      </c>
      <c r="K1360" s="222"/>
      <c r="L1360" s="44"/>
      <c r="M1360" s="223" t="s">
        <v>1</v>
      </c>
      <c r="N1360" s="224" t="s">
        <v>39</v>
      </c>
      <c r="O1360" s="91"/>
      <c r="P1360" s="225">
        <f>O1360*H1360</f>
        <v>0</v>
      </c>
      <c r="Q1360" s="225">
        <v>0</v>
      </c>
      <c r="R1360" s="225">
        <f>Q1360*H1360</f>
        <v>0</v>
      </c>
      <c r="S1360" s="225">
        <v>0</v>
      </c>
      <c r="T1360" s="226">
        <f>S1360*H1360</f>
        <v>0</v>
      </c>
      <c r="U1360" s="38"/>
      <c r="V1360" s="38"/>
      <c r="W1360" s="38"/>
      <c r="X1360" s="38"/>
      <c r="Y1360" s="38"/>
      <c r="Z1360" s="38"/>
      <c r="AA1360" s="38"/>
      <c r="AB1360" s="38"/>
      <c r="AC1360" s="38"/>
      <c r="AD1360" s="38"/>
      <c r="AE1360" s="38"/>
      <c r="AR1360" s="227" t="s">
        <v>457</v>
      </c>
      <c r="AT1360" s="227" t="s">
        <v>145</v>
      </c>
      <c r="AU1360" s="227" t="s">
        <v>150</v>
      </c>
      <c r="AY1360" s="17" t="s">
        <v>141</v>
      </c>
      <c r="BE1360" s="228">
        <f>IF(N1360="základní",J1360,0)</f>
        <v>0</v>
      </c>
      <c r="BF1360" s="228">
        <f>IF(N1360="snížená",J1360,0)</f>
        <v>0</v>
      </c>
      <c r="BG1360" s="228">
        <f>IF(N1360="zákl. přenesená",J1360,0)</f>
        <v>0</v>
      </c>
      <c r="BH1360" s="228">
        <f>IF(N1360="sníž. přenesená",J1360,0)</f>
        <v>0</v>
      </c>
      <c r="BI1360" s="228">
        <f>IF(N1360="nulová",J1360,0)</f>
        <v>0</v>
      </c>
      <c r="BJ1360" s="17" t="s">
        <v>150</v>
      </c>
      <c r="BK1360" s="228">
        <f>ROUND(I1360*H1360,2)</f>
        <v>0</v>
      </c>
      <c r="BL1360" s="17" t="s">
        <v>457</v>
      </c>
      <c r="BM1360" s="227" t="s">
        <v>1787</v>
      </c>
    </row>
    <row r="1361" s="12" customFormat="1" ht="22.8" customHeight="1">
      <c r="A1361" s="12"/>
      <c r="B1361" s="199"/>
      <c r="C1361" s="200"/>
      <c r="D1361" s="201" t="s">
        <v>72</v>
      </c>
      <c r="E1361" s="213" t="s">
        <v>1788</v>
      </c>
      <c r="F1361" s="213" t="s">
        <v>1789</v>
      </c>
      <c r="G1361" s="200"/>
      <c r="H1361" s="200"/>
      <c r="I1361" s="203"/>
      <c r="J1361" s="214">
        <f>BK1361</f>
        <v>0</v>
      </c>
      <c r="K1361" s="200"/>
      <c r="L1361" s="205"/>
      <c r="M1361" s="206"/>
      <c r="N1361" s="207"/>
      <c r="O1361" s="207"/>
      <c r="P1361" s="208">
        <f>SUM(P1362:P1407)</f>
        <v>0</v>
      </c>
      <c r="Q1361" s="207"/>
      <c r="R1361" s="208">
        <f>SUM(R1362:R1407)</f>
        <v>0.055754560000000002</v>
      </c>
      <c r="S1361" s="207"/>
      <c r="T1361" s="209">
        <f>SUM(T1362:T1407)</f>
        <v>0.41219199999999995</v>
      </c>
      <c r="U1361" s="12"/>
      <c r="V1361" s="12"/>
      <c r="W1361" s="12"/>
      <c r="X1361" s="12"/>
      <c r="Y1361" s="12"/>
      <c r="Z1361" s="12"/>
      <c r="AA1361" s="12"/>
      <c r="AB1361" s="12"/>
      <c r="AC1361" s="12"/>
      <c r="AD1361" s="12"/>
      <c r="AE1361" s="12"/>
      <c r="AR1361" s="210" t="s">
        <v>150</v>
      </c>
      <c r="AT1361" s="211" t="s">
        <v>72</v>
      </c>
      <c r="AU1361" s="211" t="s">
        <v>81</v>
      </c>
      <c r="AY1361" s="210" t="s">
        <v>141</v>
      </c>
      <c r="BK1361" s="212">
        <f>SUM(BK1362:BK1407)</f>
        <v>0</v>
      </c>
    </row>
    <row r="1362" s="2" customFormat="1" ht="24.15" customHeight="1">
      <c r="A1362" s="38"/>
      <c r="B1362" s="39"/>
      <c r="C1362" s="215" t="s">
        <v>1790</v>
      </c>
      <c r="D1362" s="215" t="s">
        <v>145</v>
      </c>
      <c r="E1362" s="216" t="s">
        <v>1791</v>
      </c>
      <c r="F1362" s="217" t="s">
        <v>1792</v>
      </c>
      <c r="G1362" s="218" t="s">
        <v>180</v>
      </c>
      <c r="H1362" s="219">
        <v>36.892000000000003</v>
      </c>
      <c r="I1362" s="220"/>
      <c r="J1362" s="221">
        <f>ROUND(I1362*H1362,2)</f>
        <v>0</v>
      </c>
      <c r="K1362" s="222"/>
      <c r="L1362" s="44"/>
      <c r="M1362" s="223" t="s">
        <v>1</v>
      </c>
      <c r="N1362" s="224" t="s">
        <v>39</v>
      </c>
      <c r="O1362" s="91"/>
      <c r="P1362" s="225">
        <f>O1362*H1362</f>
        <v>0</v>
      </c>
      <c r="Q1362" s="225">
        <v>0</v>
      </c>
      <c r="R1362" s="225">
        <f>Q1362*H1362</f>
        <v>0</v>
      </c>
      <c r="S1362" s="225">
        <v>0.001</v>
      </c>
      <c r="T1362" s="226">
        <f>S1362*H1362</f>
        <v>0.036892000000000001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227" t="s">
        <v>457</v>
      </c>
      <c r="AT1362" s="227" t="s">
        <v>145</v>
      </c>
      <c r="AU1362" s="227" t="s">
        <v>150</v>
      </c>
      <c r="AY1362" s="17" t="s">
        <v>141</v>
      </c>
      <c r="BE1362" s="228">
        <f>IF(N1362="základní",J1362,0)</f>
        <v>0</v>
      </c>
      <c r="BF1362" s="228">
        <f>IF(N1362="snížená",J1362,0)</f>
        <v>0</v>
      </c>
      <c r="BG1362" s="228">
        <f>IF(N1362="zákl. přenesená",J1362,0)</f>
        <v>0</v>
      </c>
      <c r="BH1362" s="228">
        <f>IF(N1362="sníž. přenesená",J1362,0)</f>
        <v>0</v>
      </c>
      <c r="BI1362" s="228">
        <f>IF(N1362="nulová",J1362,0)</f>
        <v>0</v>
      </c>
      <c r="BJ1362" s="17" t="s">
        <v>150</v>
      </c>
      <c r="BK1362" s="228">
        <f>ROUND(I1362*H1362,2)</f>
        <v>0</v>
      </c>
      <c r="BL1362" s="17" t="s">
        <v>457</v>
      </c>
      <c r="BM1362" s="227" t="s">
        <v>1793</v>
      </c>
    </row>
    <row r="1363" s="13" customFormat="1">
      <c r="A1363" s="13"/>
      <c r="B1363" s="229"/>
      <c r="C1363" s="230"/>
      <c r="D1363" s="231" t="s">
        <v>152</v>
      </c>
      <c r="E1363" s="232" t="s">
        <v>1</v>
      </c>
      <c r="F1363" s="233" t="s">
        <v>202</v>
      </c>
      <c r="G1363" s="230"/>
      <c r="H1363" s="232" t="s">
        <v>1</v>
      </c>
      <c r="I1363" s="234"/>
      <c r="J1363" s="230"/>
      <c r="K1363" s="230"/>
      <c r="L1363" s="235"/>
      <c r="M1363" s="236"/>
      <c r="N1363" s="237"/>
      <c r="O1363" s="237"/>
      <c r="P1363" s="237"/>
      <c r="Q1363" s="237"/>
      <c r="R1363" s="237"/>
      <c r="S1363" s="237"/>
      <c r="T1363" s="238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39" t="s">
        <v>152</v>
      </c>
      <c r="AU1363" s="239" t="s">
        <v>150</v>
      </c>
      <c r="AV1363" s="13" t="s">
        <v>81</v>
      </c>
      <c r="AW1363" s="13" t="s">
        <v>30</v>
      </c>
      <c r="AX1363" s="13" t="s">
        <v>73</v>
      </c>
      <c r="AY1363" s="239" t="s">
        <v>141</v>
      </c>
    </row>
    <row r="1364" s="14" customFormat="1">
      <c r="A1364" s="14"/>
      <c r="B1364" s="240"/>
      <c r="C1364" s="241"/>
      <c r="D1364" s="231" t="s">
        <v>152</v>
      </c>
      <c r="E1364" s="242" t="s">
        <v>1</v>
      </c>
      <c r="F1364" s="243" t="s">
        <v>1794</v>
      </c>
      <c r="G1364" s="241"/>
      <c r="H1364" s="244">
        <v>19.893000000000001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0" t="s">
        <v>152</v>
      </c>
      <c r="AU1364" s="250" t="s">
        <v>150</v>
      </c>
      <c r="AV1364" s="14" t="s">
        <v>150</v>
      </c>
      <c r="AW1364" s="14" t="s">
        <v>30</v>
      </c>
      <c r="AX1364" s="14" t="s">
        <v>73</v>
      </c>
      <c r="AY1364" s="250" t="s">
        <v>141</v>
      </c>
    </row>
    <row r="1365" s="13" customFormat="1">
      <c r="A1365" s="13"/>
      <c r="B1365" s="229"/>
      <c r="C1365" s="230"/>
      <c r="D1365" s="231" t="s">
        <v>152</v>
      </c>
      <c r="E1365" s="232" t="s">
        <v>1</v>
      </c>
      <c r="F1365" s="233" t="s">
        <v>204</v>
      </c>
      <c r="G1365" s="230"/>
      <c r="H1365" s="232" t="s">
        <v>1</v>
      </c>
      <c r="I1365" s="234"/>
      <c r="J1365" s="230"/>
      <c r="K1365" s="230"/>
      <c r="L1365" s="235"/>
      <c r="M1365" s="236"/>
      <c r="N1365" s="237"/>
      <c r="O1365" s="237"/>
      <c r="P1365" s="237"/>
      <c r="Q1365" s="237"/>
      <c r="R1365" s="237"/>
      <c r="S1365" s="237"/>
      <c r="T1365" s="238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39" t="s">
        <v>152</v>
      </c>
      <c r="AU1365" s="239" t="s">
        <v>150</v>
      </c>
      <c r="AV1365" s="13" t="s">
        <v>81</v>
      </c>
      <c r="AW1365" s="13" t="s">
        <v>30</v>
      </c>
      <c r="AX1365" s="13" t="s">
        <v>73</v>
      </c>
      <c r="AY1365" s="239" t="s">
        <v>141</v>
      </c>
    </row>
    <row r="1366" s="14" customFormat="1">
      <c r="A1366" s="14"/>
      <c r="B1366" s="240"/>
      <c r="C1366" s="241"/>
      <c r="D1366" s="231" t="s">
        <v>152</v>
      </c>
      <c r="E1366" s="242" t="s">
        <v>1</v>
      </c>
      <c r="F1366" s="243" t="s">
        <v>1795</v>
      </c>
      <c r="G1366" s="241"/>
      <c r="H1366" s="244">
        <v>16.998999999999999</v>
      </c>
      <c r="I1366" s="245"/>
      <c r="J1366" s="241"/>
      <c r="K1366" s="241"/>
      <c r="L1366" s="246"/>
      <c r="M1366" s="247"/>
      <c r="N1366" s="248"/>
      <c r="O1366" s="248"/>
      <c r="P1366" s="248"/>
      <c r="Q1366" s="248"/>
      <c r="R1366" s="248"/>
      <c r="S1366" s="248"/>
      <c r="T1366" s="249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0" t="s">
        <v>152</v>
      </c>
      <c r="AU1366" s="250" t="s">
        <v>150</v>
      </c>
      <c r="AV1366" s="14" t="s">
        <v>150</v>
      </c>
      <c r="AW1366" s="14" t="s">
        <v>30</v>
      </c>
      <c r="AX1366" s="14" t="s">
        <v>73</v>
      </c>
      <c r="AY1366" s="250" t="s">
        <v>141</v>
      </c>
    </row>
    <row r="1367" s="15" customFormat="1">
      <c r="A1367" s="15"/>
      <c r="B1367" s="251"/>
      <c r="C1367" s="252"/>
      <c r="D1367" s="231" t="s">
        <v>152</v>
      </c>
      <c r="E1367" s="253" t="s">
        <v>1</v>
      </c>
      <c r="F1367" s="254" t="s">
        <v>170</v>
      </c>
      <c r="G1367" s="252"/>
      <c r="H1367" s="255">
        <v>36.892000000000003</v>
      </c>
      <c r="I1367" s="256"/>
      <c r="J1367" s="252"/>
      <c r="K1367" s="252"/>
      <c r="L1367" s="257"/>
      <c r="M1367" s="258"/>
      <c r="N1367" s="259"/>
      <c r="O1367" s="259"/>
      <c r="P1367" s="259"/>
      <c r="Q1367" s="259"/>
      <c r="R1367" s="259"/>
      <c r="S1367" s="259"/>
      <c r="T1367" s="260"/>
      <c r="U1367" s="15"/>
      <c r="V1367" s="15"/>
      <c r="W1367" s="15"/>
      <c r="X1367" s="15"/>
      <c r="Y1367" s="15"/>
      <c r="Z1367" s="15"/>
      <c r="AA1367" s="15"/>
      <c r="AB1367" s="15"/>
      <c r="AC1367" s="15"/>
      <c r="AD1367" s="15"/>
      <c r="AE1367" s="15"/>
      <c r="AT1367" s="261" t="s">
        <v>152</v>
      </c>
      <c r="AU1367" s="261" t="s">
        <v>150</v>
      </c>
      <c r="AV1367" s="15" t="s">
        <v>149</v>
      </c>
      <c r="AW1367" s="15" t="s">
        <v>30</v>
      </c>
      <c r="AX1367" s="15" t="s">
        <v>81</v>
      </c>
      <c r="AY1367" s="261" t="s">
        <v>141</v>
      </c>
    </row>
    <row r="1368" s="2" customFormat="1" ht="16.5" customHeight="1">
      <c r="A1368" s="38"/>
      <c r="B1368" s="39"/>
      <c r="C1368" s="215" t="s">
        <v>1796</v>
      </c>
      <c r="D1368" s="215" t="s">
        <v>145</v>
      </c>
      <c r="E1368" s="216" t="s">
        <v>1797</v>
      </c>
      <c r="F1368" s="217" t="s">
        <v>1798</v>
      </c>
      <c r="G1368" s="218" t="s">
        <v>180</v>
      </c>
      <c r="H1368" s="219">
        <v>49.844000000000001</v>
      </c>
      <c r="I1368" s="220"/>
      <c r="J1368" s="221">
        <f>ROUND(I1368*H1368,2)</f>
        <v>0</v>
      </c>
      <c r="K1368" s="222"/>
      <c r="L1368" s="44"/>
      <c r="M1368" s="223" t="s">
        <v>1</v>
      </c>
      <c r="N1368" s="224" t="s">
        <v>39</v>
      </c>
      <c r="O1368" s="91"/>
      <c r="P1368" s="225">
        <f>O1368*H1368</f>
        <v>0</v>
      </c>
      <c r="Q1368" s="225">
        <v>0</v>
      </c>
      <c r="R1368" s="225">
        <f>Q1368*H1368</f>
        <v>0</v>
      </c>
      <c r="S1368" s="225">
        <v>0</v>
      </c>
      <c r="T1368" s="226">
        <f>S1368*H1368</f>
        <v>0</v>
      </c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  <c r="AE1368" s="38"/>
      <c r="AR1368" s="227" t="s">
        <v>457</v>
      </c>
      <c r="AT1368" s="227" t="s">
        <v>145</v>
      </c>
      <c r="AU1368" s="227" t="s">
        <v>150</v>
      </c>
      <c r="AY1368" s="17" t="s">
        <v>141</v>
      </c>
      <c r="BE1368" s="228">
        <f>IF(N1368="základní",J1368,0)</f>
        <v>0</v>
      </c>
      <c r="BF1368" s="228">
        <f>IF(N1368="snížená",J1368,0)</f>
        <v>0</v>
      </c>
      <c r="BG1368" s="228">
        <f>IF(N1368="zákl. přenesená",J1368,0)</f>
        <v>0</v>
      </c>
      <c r="BH1368" s="228">
        <f>IF(N1368="sníž. přenesená",J1368,0)</f>
        <v>0</v>
      </c>
      <c r="BI1368" s="228">
        <f>IF(N1368="nulová",J1368,0)</f>
        <v>0</v>
      </c>
      <c r="BJ1368" s="17" t="s">
        <v>150</v>
      </c>
      <c r="BK1368" s="228">
        <f>ROUND(I1368*H1368,2)</f>
        <v>0</v>
      </c>
      <c r="BL1368" s="17" t="s">
        <v>457</v>
      </c>
      <c r="BM1368" s="227" t="s">
        <v>1799</v>
      </c>
    </row>
    <row r="1369" s="13" customFormat="1">
      <c r="A1369" s="13"/>
      <c r="B1369" s="229"/>
      <c r="C1369" s="230"/>
      <c r="D1369" s="231" t="s">
        <v>152</v>
      </c>
      <c r="E1369" s="232" t="s">
        <v>1</v>
      </c>
      <c r="F1369" s="233" t="s">
        <v>1800</v>
      </c>
      <c r="G1369" s="230"/>
      <c r="H1369" s="232" t="s">
        <v>1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9" t="s">
        <v>152</v>
      </c>
      <c r="AU1369" s="239" t="s">
        <v>150</v>
      </c>
      <c r="AV1369" s="13" t="s">
        <v>81</v>
      </c>
      <c r="AW1369" s="13" t="s">
        <v>30</v>
      </c>
      <c r="AX1369" s="13" t="s">
        <v>73</v>
      </c>
      <c r="AY1369" s="239" t="s">
        <v>141</v>
      </c>
    </row>
    <row r="1370" s="13" customFormat="1">
      <c r="A1370" s="13"/>
      <c r="B1370" s="229"/>
      <c r="C1370" s="230"/>
      <c r="D1370" s="231" t="s">
        <v>152</v>
      </c>
      <c r="E1370" s="232" t="s">
        <v>1</v>
      </c>
      <c r="F1370" s="233" t="s">
        <v>194</v>
      </c>
      <c r="G1370" s="230"/>
      <c r="H1370" s="232" t="s">
        <v>1</v>
      </c>
      <c r="I1370" s="234"/>
      <c r="J1370" s="230"/>
      <c r="K1370" s="230"/>
      <c r="L1370" s="235"/>
      <c r="M1370" s="236"/>
      <c r="N1370" s="237"/>
      <c r="O1370" s="237"/>
      <c r="P1370" s="237"/>
      <c r="Q1370" s="237"/>
      <c r="R1370" s="237"/>
      <c r="S1370" s="237"/>
      <c r="T1370" s="238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39" t="s">
        <v>152</v>
      </c>
      <c r="AU1370" s="239" t="s">
        <v>150</v>
      </c>
      <c r="AV1370" s="13" t="s">
        <v>81</v>
      </c>
      <c r="AW1370" s="13" t="s">
        <v>30</v>
      </c>
      <c r="AX1370" s="13" t="s">
        <v>73</v>
      </c>
      <c r="AY1370" s="239" t="s">
        <v>141</v>
      </c>
    </row>
    <row r="1371" s="14" customFormat="1">
      <c r="A1371" s="14"/>
      <c r="B1371" s="240"/>
      <c r="C1371" s="241"/>
      <c r="D1371" s="231" t="s">
        <v>152</v>
      </c>
      <c r="E1371" s="242" t="s">
        <v>1</v>
      </c>
      <c r="F1371" s="243" t="s">
        <v>1801</v>
      </c>
      <c r="G1371" s="241"/>
      <c r="H1371" s="244">
        <v>8.2439999999999998</v>
      </c>
      <c r="I1371" s="245"/>
      <c r="J1371" s="241"/>
      <c r="K1371" s="241"/>
      <c r="L1371" s="246"/>
      <c r="M1371" s="247"/>
      <c r="N1371" s="248"/>
      <c r="O1371" s="248"/>
      <c r="P1371" s="248"/>
      <c r="Q1371" s="248"/>
      <c r="R1371" s="248"/>
      <c r="S1371" s="248"/>
      <c r="T1371" s="249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0" t="s">
        <v>152</v>
      </c>
      <c r="AU1371" s="250" t="s">
        <v>150</v>
      </c>
      <c r="AV1371" s="14" t="s">
        <v>150</v>
      </c>
      <c r="AW1371" s="14" t="s">
        <v>30</v>
      </c>
      <c r="AX1371" s="14" t="s">
        <v>73</v>
      </c>
      <c r="AY1371" s="250" t="s">
        <v>141</v>
      </c>
    </row>
    <row r="1372" s="13" customFormat="1">
      <c r="A1372" s="13"/>
      <c r="B1372" s="229"/>
      <c r="C1372" s="230"/>
      <c r="D1372" s="231" t="s">
        <v>152</v>
      </c>
      <c r="E1372" s="232" t="s">
        <v>1</v>
      </c>
      <c r="F1372" s="233" t="s">
        <v>202</v>
      </c>
      <c r="G1372" s="230"/>
      <c r="H1372" s="232" t="s">
        <v>1</v>
      </c>
      <c r="I1372" s="234"/>
      <c r="J1372" s="230"/>
      <c r="K1372" s="230"/>
      <c r="L1372" s="235"/>
      <c r="M1372" s="236"/>
      <c r="N1372" s="237"/>
      <c r="O1372" s="237"/>
      <c r="P1372" s="237"/>
      <c r="Q1372" s="237"/>
      <c r="R1372" s="237"/>
      <c r="S1372" s="237"/>
      <c r="T1372" s="23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39" t="s">
        <v>152</v>
      </c>
      <c r="AU1372" s="239" t="s">
        <v>150</v>
      </c>
      <c r="AV1372" s="13" t="s">
        <v>81</v>
      </c>
      <c r="AW1372" s="13" t="s">
        <v>30</v>
      </c>
      <c r="AX1372" s="13" t="s">
        <v>73</v>
      </c>
      <c r="AY1372" s="239" t="s">
        <v>141</v>
      </c>
    </row>
    <row r="1373" s="14" customFormat="1">
      <c r="A1373" s="14"/>
      <c r="B1373" s="240"/>
      <c r="C1373" s="241"/>
      <c r="D1373" s="231" t="s">
        <v>152</v>
      </c>
      <c r="E1373" s="242" t="s">
        <v>1</v>
      </c>
      <c r="F1373" s="243" t="s">
        <v>1794</v>
      </c>
      <c r="G1373" s="241"/>
      <c r="H1373" s="244">
        <v>19.893000000000001</v>
      </c>
      <c r="I1373" s="245"/>
      <c r="J1373" s="241"/>
      <c r="K1373" s="241"/>
      <c r="L1373" s="246"/>
      <c r="M1373" s="247"/>
      <c r="N1373" s="248"/>
      <c r="O1373" s="248"/>
      <c r="P1373" s="248"/>
      <c r="Q1373" s="248"/>
      <c r="R1373" s="248"/>
      <c r="S1373" s="248"/>
      <c r="T1373" s="249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0" t="s">
        <v>152</v>
      </c>
      <c r="AU1373" s="250" t="s">
        <v>150</v>
      </c>
      <c r="AV1373" s="14" t="s">
        <v>150</v>
      </c>
      <c r="AW1373" s="14" t="s">
        <v>30</v>
      </c>
      <c r="AX1373" s="14" t="s">
        <v>73</v>
      </c>
      <c r="AY1373" s="250" t="s">
        <v>141</v>
      </c>
    </row>
    <row r="1374" s="13" customFormat="1">
      <c r="A1374" s="13"/>
      <c r="B1374" s="229"/>
      <c r="C1374" s="230"/>
      <c r="D1374" s="231" t="s">
        <v>152</v>
      </c>
      <c r="E1374" s="232" t="s">
        <v>1</v>
      </c>
      <c r="F1374" s="233" t="s">
        <v>204</v>
      </c>
      <c r="G1374" s="230"/>
      <c r="H1374" s="232" t="s">
        <v>1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9" t="s">
        <v>152</v>
      </c>
      <c r="AU1374" s="239" t="s">
        <v>150</v>
      </c>
      <c r="AV1374" s="13" t="s">
        <v>81</v>
      </c>
      <c r="AW1374" s="13" t="s">
        <v>30</v>
      </c>
      <c r="AX1374" s="13" t="s">
        <v>73</v>
      </c>
      <c r="AY1374" s="239" t="s">
        <v>141</v>
      </c>
    </row>
    <row r="1375" s="14" customFormat="1">
      <c r="A1375" s="14"/>
      <c r="B1375" s="240"/>
      <c r="C1375" s="241"/>
      <c r="D1375" s="231" t="s">
        <v>152</v>
      </c>
      <c r="E1375" s="242" t="s">
        <v>1</v>
      </c>
      <c r="F1375" s="243" t="s">
        <v>1795</v>
      </c>
      <c r="G1375" s="241"/>
      <c r="H1375" s="244">
        <v>16.998999999999999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0" t="s">
        <v>152</v>
      </c>
      <c r="AU1375" s="250" t="s">
        <v>150</v>
      </c>
      <c r="AV1375" s="14" t="s">
        <v>150</v>
      </c>
      <c r="AW1375" s="14" t="s">
        <v>30</v>
      </c>
      <c r="AX1375" s="14" t="s">
        <v>73</v>
      </c>
      <c r="AY1375" s="250" t="s">
        <v>141</v>
      </c>
    </row>
    <row r="1376" s="13" customFormat="1">
      <c r="A1376" s="13"/>
      <c r="B1376" s="229"/>
      <c r="C1376" s="230"/>
      <c r="D1376" s="231" t="s">
        <v>152</v>
      </c>
      <c r="E1376" s="232" t="s">
        <v>1</v>
      </c>
      <c r="F1376" s="233" t="s">
        <v>239</v>
      </c>
      <c r="G1376" s="230"/>
      <c r="H1376" s="232" t="s">
        <v>1</v>
      </c>
      <c r="I1376" s="234"/>
      <c r="J1376" s="230"/>
      <c r="K1376" s="230"/>
      <c r="L1376" s="235"/>
      <c r="M1376" s="236"/>
      <c r="N1376" s="237"/>
      <c r="O1376" s="237"/>
      <c r="P1376" s="237"/>
      <c r="Q1376" s="237"/>
      <c r="R1376" s="237"/>
      <c r="S1376" s="237"/>
      <c r="T1376" s="238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39" t="s">
        <v>152</v>
      </c>
      <c r="AU1376" s="239" t="s">
        <v>150</v>
      </c>
      <c r="AV1376" s="13" t="s">
        <v>81</v>
      </c>
      <c r="AW1376" s="13" t="s">
        <v>30</v>
      </c>
      <c r="AX1376" s="13" t="s">
        <v>73</v>
      </c>
      <c r="AY1376" s="239" t="s">
        <v>141</v>
      </c>
    </row>
    <row r="1377" s="14" customFormat="1">
      <c r="A1377" s="14"/>
      <c r="B1377" s="240"/>
      <c r="C1377" s="241"/>
      <c r="D1377" s="231" t="s">
        <v>152</v>
      </c>
      <c r="E1377" s="242" t="s">
        <v>1</v>
      </c>
      <c r="F1377" s="243" t="s">
        <v>1802</v>
      </c>
      <c r="G1377" s="241"/>
      <c r="H1377" s="244">
        <v>4.7080000000000002</v>
      </c>
      <c r="I1377" s="245"/>
      <c r="J1377" s="241"/>
      <c r="K1377" s="241"/>
      <c r="L1377" s="246"/>
      <c r="M1377" s="247"/>
      <c r="N1377" s="248"/>
      <c r="O1377" s="248"/>
      <c r="P1377" s="248"/>
      <c r="Q1377" s="248"/>
      <c r="R1377" s="248"/>
      <c r="S1377" s="248"/>
      <c r="T1377" s="249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0" t="s">
        <v>152</v>
      </c>
      <c r="AU1377" s="250" t="s">
        <v>150</v>
      </c>
      <c r="AV1377" s="14" t="s">
        <v>150</v>
      </c>
      <c r="AW1377" s="14" t="s">
        <v>30</v>
      </c>
      <c r="AX1377" s="14" t="s">
        <v>73</v>
      </c>
      <c r="AY1377" s="250" t="s">
        <v>141</v>
      </c>
    </row>
    <row r="1378" s="15" customFormat="1">
      <c r="A1378" s="15"/>
      <c r="B1378" s="251"/>
      <c r="C1378" s="252"/>
      <c r="D1378" s="231" t="s">
        <v>152</v>
      </c>
      <c r="E1378" s="253" t="s">
        <v>1</v>
      </c>
      <c r="F1378" s="254" t="s">
        <v>170</v>
      </c>
      <c r="G1378" s="252"/>
      <c r="H1378" s="255">
        <v>49.844000000000001</v>
      </c>
      <c r="I1378" s="256"/>
      <c r="J1378" s="252"/>
      <c r="K1378" s="252"/>
      <c r="L1378" s="257"/>
      <c r="M1378" s="258"/>
      <c r="N1378" s="259"/>
      <c r="O1378" s="259"/>
      <c r="P1378" s="259"/>
      <c r="Q1378" s="259"/>
      <c r="R1378" s="259"/>
      <c r="S1378" s="259"/>
      <c r="T1378" s="260"/>
      <c r="U1378" s="15"/>
      <c r="V1378" s="15"/>
      <c r="W1378" s="15"/>
      <c r="X1378" s="15"/>
      <c r="Y1378" s="15"/>
      <c r="Z1378" s="15"/>
      <c r="AA1378" s="15"/>
      <c r="AB1378" s="15"/>
      <c r="AC1378" s="15"/>
      <c r="AD1378" s="15"/>
      <c r="AE1378" s="15"/>
      <c r="AT1378" s="261" t="s">
        <v>152</v>
      </c>
      <c r="AU1378" s="261" t="s">
        <v>150</v>
      </c>
      <c r="AV1378" s="15" t="s">
        <v>149</v>
      </c>
      <c r="AW1378" s="15" t="s">
        <v>30</v>
      </c>
      <c r="AX1378" s="15" t="s">
        <v>81</v>
      </c>
      <c r="AY1378" s="261" t="s">
        <v>141</v>
      </c>
    </row>
    <row r="1379" s="2" customFormat="1" ht="16.5" customHeight="1">
      <c r="A1379" s="38"/>
      <c r="B1379" s="39"/>
      <c r="C1379" s="262" t="s">
        <v>1803</v>
      </c>
      <c r="D1379" s="262" t="s">
        <v>465</v>
      </c>
      <c r="E1379" s="263" t="s">
        <v>1804</v>
      </c>
      <c r="F1379" s="264" t="s">
        <v>1805</v>
      </c>
      <c r="G1379" s="265" t="s">
        <v>180</v>
      </c>
      <c r="H1379" s="266">
        <v>53.832000000000001</v>
      </c>
      <c r="I1379" s="267"/>
      <c r="J1379" s="268">
        <f>ROUND(I1379*H1379,2)</f>
        <v>0</v>
      </c>
      <c r="K1379" s="269"/>
      <c r="L1379" s="270"/>
      <c r="M1379" s="271" t="s">
        <v>1</v>
      </c>
      <c r="N1379" s="272" t="s">
        <v>39</v>
      </c>
      <c r="O1379" s="91"/>
      <c r="P1379" s="225">
        <f>O1379*H1379</f>
        <v>0</v>
      </c>
      <c r="Q1379" s="225">
        <v>0.00020000000000000001</v>
      </c>
      <c r="R1379" s="225">
        <f>Q1379*H1379</f>
        <v>0.010766400000000001</v>
      </c>
      <c r="S1379" s="225">
        <v>0</v>
      </c>
      <c r="T1379" s="226">
        <f>S1379*H1379</f>
        <v>0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227" t="s">
        <v>468</v>
      </c>
      <c r="AT1379" s="227" t="s">
        <v>465</v>
      </c>
      <c r="AU1379" s="227" t="s">
        <v>150</v>
      </c>
      <c r="AY1379" s="17" t="s">
        <v>141</v>
      </c>
      <c r="BE1379" s="228">
        <f>IF(N1379="základní",J1379,0)</f>
        <v>0</v>
      </c>
      <c r="BF1379" s="228">
        <f>IF(N1379="snížená",J1379,0)</f>
        <v>0</v>
      </c>
      <c r="BG1379" s="228">
        <f>IF(N1379="zákl. přenesená",J1379,0)</f>
        <v>0</v>
      </c>
      <c r="BH1379" s="228">
        <f>IF(N1379="sníž. přenesená",J1379,0)</f>
        <v>0</v>
      </c>
      <c r="BI1379" s="228">
        <f>IF(N1379="nulová",J1379,0)</f>
        <v>0</v>
      </c>
      <c r="BJ1379" s="17" t="s">
        <v>150</v>
      </c>
      <c r="BK1379" s="228">
        <f>ROUND(I1379*H1379,2)</f>
        <v>0</v>
      </c>
      <c r="BL1379" s="17" t="s">
        <v>457</v>
      </c>
      <c r="BM1379" s="227" t="s">
        <v>1806</v>
      </c>
    </row>
    <row r="1380" s="13" customFormat="1">
      <c r="A1380" s="13"/>
      <c r="B1380" s="229"/>
      <c r="C1380" s="230"/>
      <c r="D1380" s="231" t="s">
        <v>152</v>
      </c>
      <c r="E1380" s="232" t="s">
        <v>1</v>
      </c>
      <c r="F1380" s="233" t="s">
        <v>1800</v>
      </c>
      <c r="G1380" s="230"/>
      <c r="H1380" s="232" t="s">
        <v>1</v>
      </c>
      <c r="I1380" s="234"/>
      <c r="J1380" s="230"/>
      <c r="K1380" s="230"/>
      <c r="L1380" s="235"/>
      <c r="M1380" s="236"/>
      <c r="N1380" s="237"/>
      <c r="O1380" s="237"/>
      <c r="P1380" s="237"/>
      <c r="Q1380" s="237"/>
      <c r="R1380" s="237"/>
      <c r="S1380" s="237"/>
      <c r="T1380" s="23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9" t="s">
        <v>152</v>
      </c>
      <c r="AU1380" s="239" t="s">
        <v>150</v>
      </c>
      <c r="AV1380" s="13" t="s">
        <v>81</v>
      </c>
      <c r="AW1380" s="13" t="s">
        <v>30</v>
      </c>
      <c r="AX1380" s="13" t="s">
        <v>73</v>
      </c>
      <c r="AY1380" s="239" t="s">
        <v>141</v>
      </c>
    </row>
    <row r="1381" s="13" customFormat="1">
      <c r="A1381" s="13"/>
      <c r="B1381" s="229"/>
      <c r="C1381" s="230"/>
      <c r="D1381" s="231" t="s">
        <v>152</v>
      </c>
      <c r="E1381" s="232" t="s">
        <v>1</v>
      </c>
      <c r="F1381" s="233" t="s">
        <v>194</v>
      </c>
      <c r="G1381" s="230"/>
      <c r="H1381" s="232" t="s">
        <v>1</v>
      </c>
      <c r="I1381" s="234"/>
      <c r="J1381" s="230"/>
      <c r="K1381" s="230"/>
      <c r="L1381" s="235"/>
      <c r="M1381" s="236"/>
      <c r="N1381" s="237"/>
      <c r="O1381" s="237"/>
      <c r="P1381" s="237"/>
      <c r="Q1381" s="237"/>
      <c r="R1381" s="237"/>
      <c r="S1381" s="237"/>
      <c r="T1381" s="23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9" t="s">
        <v>152</v>
      </c>
      <c r="AU1381" s="239" t="s">
        <v>150</v>
      </c>
      <c r="AV1381" s="13" t="s">
        <v>81</v>
      </c>
      <c r="AW1381" s="13" t="s">
        <v>30</v>
      </c>
      <c r="AX1381" s="13" t="s">
        <v>73</v>
      </c>
      <c r="AY1381" s="239" t="s">
        <v>141</v>
      </c>
    </row>
    <row r="1382" s="14" customFormat="1">
      <c r="A1382" s="14"/>
      <c r="B1382" s="240"/>
      <c r="C1382" s="241"/>
      <c r="D1382" s="231" t="s">
        <v>152</v>
      </c>
      <c r="E1382" s="242" t="s">
        <v>1</v>
      </c>
      <c r="F1382" s="243" t="s">
        <v>1801</v>
      </c>
      <c r="G1382" s="241"/>
      <c r="H1382" s="244">
        <v>8.2439999999999998</v>
      </c>
      <c r="I1382" s="245"/>
      <c r="J1382" s="241"/>
      <c r="K1382" s="241"/>
      <c r="L1382" s="246"/>
      <c r="M1382" s="247"/>
      <c r="N1382" s="248"/>
      <c r="O1382" s="248"/>
      <c r="P1382" s="248"/>
      <c r="Q1382" s="248"/>
      <c r="R1382" s="248"/>
      <c r="S1382" s="248"/>
      <c r="T1382" s="249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0" t="s">
        <v>152</v>
      </c>
      <c r="AU1382" s="250" t="s">
        <v>150</v>
      </c>
      <c r="AV1382" s="14" t="s">
        <v>150</v>
      </c>
      <c r="AW1382" s="14" t="s">
        <v>30</v>
      </c>
      <c r="AX1382" s="14" t="s">
        <v>73</v>
      </c>
      <c r="AY1382" s="250" t="s">
        <v>141</v>
      </c>
    </row>
    <row r="1383" s="13" customFormat="1">
      <c r="A1383" s="13"/>
      <c r="B1383" s="229"/>
      <c r="C1383" s="230"/>
      <c r="D1383" s="231" t="s">
        <v>152</v>
      </c>
      <c r="E1383" s="232" t="s">
        <v>1</v>
      </c>
      <c r="F1383" s="233" t="s">
        <v>202</v>
      </c>
      <c r="G1383" s="230"/>
      <c r="H1383" s="232" t="s">
        <v>1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9" t="s">
        <v>152</v>
      </c>
      <c r="AU1383" s="239" t="s">
        <v>150</v>
      </c>
      <c r="AV1383" s="13" t="s">
        <v>81</v>
      </c>
      <c r="AW1383" s="13" t="s">
        <v>30</v>
      </c>
      <c r="AX1383" s="13" t="s">
        <v>73</v>
      </c>
      <c r="AY1383" s="239" t="s">
        <v>141</v>
      </c>
    </row>
    <row r="1384" s="14" customFormat="1">
      <c r="A1384" s="14"/>
      <c r="B1384" s="240"/>
      <c r="C1384" s="241"/>
      <c r="D1384" s="231" t="s">
        <v>152</v>
      </c>
      <c r="E1384" s="242" t="s">
        <v>1</v>
      </c>
      <c r="F1384" s="243" t="s">
        <v>1794</v>
      </c>
      <c r="G1384" s="241"/>
      <c r="H1384" s="244">
        <v>19.893000000000001</v>
      </c>
      <c r="I1384" s="245"/>
      <c r="J1384" s="241"/>
      <c r="K1384" s="241"/>
      <c r="L1384" s="246"/>
      <c r="M1384" s="247"/>
      <c r="N1384" s="248"/>
      <c r="O1384" s="248"/>
      <c r="P1384" s="248"/>
      <c r="Q1384" s="248"/>
      <c r="R1384" s="248"/>
      <c r="S1384" s="248"/>
      <c r="T1384" s="249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0" t="s">
        <v>152</v>
      </c>
      <c r="AU1384" s="250" t="s">
        <v>150</v>
      </c>
      <c r="AV1384" s="14" t="s">
        <v>150</v>
      </c>
      <c r="AW1384" s="14" t="s">
        <v>30</v>
      </c>
      <c r="AX1384" s="14" t="s">
        <v>73</v>
      </c>
      <c r="AY1384" s="250" t="s">
        <v>141</v>
      </c>
    </row>
    <row r="1385" s="13" customFormat="1">
      <c r="A1385" s="13"/>
      <c r="B1385" s="229"/>
      <c r="C1385" s="230"/>
      <c r="D1385" s="231" t="s">
        <v>152</v>
      </c>
      <c r="E1385" s="232" t="s">
        <v>1</v>
      </c>
      <c r="F1385" s="233" t="s">
        <v>204</v>
      </c>
      <c r="G1385" s="230"/>
      <c r="H1385" s="232" t="s">
        <v>1</v>
      </c>
      <c r="I1385" s="234"/>
      <c r="J1385" s="230"/>
      <c r="K1385" s="230"/>
      <c r="L1385" s="235"/>
      <c r="M1385" s="236"/>
      <c r="N1385" s="237"/>
      <c r="O1385" s="237"/>
      <c r="P1385" s="237"/>
      <c r="Q1385" s="237"/>
      <c r="R1385" s="237"/>
      <c r="S1385" s="237"/>
      <c r="T1385" s="238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39" t="s">
        <v>152</v>
      </c>
      <c r="AU1385" s="239" t="s">
        <v>150</v>
      </c>
      <c r="AV1385" s="13" t="s">
        <v>81</v>
      </c>
      <c r="AW1385" s="13" t="s">
        <v>30</v>
      </c>
      <c r="AX1385" s="13" t="s">
        <v>73</v>
      </c>
      <c r="AY1385" s="239" t="s">
        <v>141</v>
      </c>
    </row>
    <row r="1386" s="14" customFormat="1">
      <c r="A1386" s="14"/>
      <c r="B1386" s="240"/>
      <c r="C1386" s="241"/>
      <c r="D1386" s="231" t="s">
        <v>152</v>
      </c>
      <c r="E1386" s="242" t="s">
        <v>1</v>
      </c>
      <c r="F1386" s="243" t="s">
        <v>1795</v>
      </c>
      <c r="G1386" s="241"/>
      <c r="H1386" s="244">
        <v>16.998999999999999</v>
      </c>
      <c r="I1386" s="245"/>
      <c r="J1386" s="241"/>
      <c r="K1386" s="241"/>
      <c r="L1386" s="246"/>
      <c r="M1386" s="247"/>
      <c r="N1386" s="248"/>
      <c r="O1386" s="248"/>
      <c r="P1386" s="248"/>
      <c r="Q1386" s="248"/>
      <c r="R1386" s="248"/>
      <c r="S1386" s="248"/>
      <c r="T1386" s="249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0" t="s">
        <v>152</v>
      </c>
      <c r="AU1386" s="250" t="s">
        <v>150</v>
      </c>
      <c r="AV1386" s="14" t="s">
        <v>150</v>
      </c>
      <c r="AW1386" s="14" t="s">
        <v>30</v>
      </c>
      <c r="AX1386" s="14" t="s">
        <v>73</v>
      </c>
      <c r="AY1386" s="250" t="s">
        <v>141</v>
      </c>
    </row>
    <row r="1387" s="13" customFormat="1">
      <c r="A1387" s="13"/>
      <c r="B1387" s="229"/>
      <c r="C1387" s="230"/>
      <c r="D1387" s="231" t="s">
        <v>152</v>
      </c>
      <c r="E1387" s="232" t="s">
        <v>1</v>
      </c>
      <c r="F1387" s="233" t="s">
        <v>239</v>
      </c>
      <c r="G1387" s="230"/>
      <c r="H1387" s="232" t="s">
        <v>1</v>
      </c>
      <c r="I1387" s="234"/>
      <c r="J1387" s="230"/>
      <c r="K1387" s="230"/>
      <c r="L1387" s="235"/>
      <c r="M1387" s="236"/>
      <c r="N1387" s="237"/>
      <c r="O1387" s="237"/>
      <c r="P1387" s="237"/>
      <c r="Q1387" s="237"/>
      <c r="R1387" s="237"/>
      <c r="S1387" s="237"/>
      <c r="T1387" s="238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39" t="s">
        <v>152</v>
      </c>
      <c r="AU1387" s="239" t="s">
        <v>150</v>
      </c>
      <c r="AV1387" s="13" t="s">
        <v>81</v>
      </c>
      <c r="AW1387" s="13" t="s">
        <v>30</v>
      </c>
      <c r="AX1387" s="13" t="s">
        <v>73</v>
      </c>
      <c r="AY1387" s="239" t="s">
        <v>141</v>
      </c>
    </row>
    <row r="1388" s="14" customFormat="1">
      <c r="A1388" s="14"/>
      <c r="B1388" s="240"/>
      <c r="C1388" s="241"/>
      <c r="D1388" s="231" t="s">
        <v>152</v>
      </c>
      <c r="E1388" s="242" t="s">
        <v>1</v>
      </c>
      <c r="F1388" s="243" t="s">
        <v>1802</v>
      </c>
      <c r="G1388" s="241"/>
      <c r="H1388" s="244">
        <v>4.7080000000000002</v>
      </c>
      <c r="I1388" s="245"/>
      <c r="J1388" s="241"/>
      <c r="K1388" s="241"/>
      <c r="L1388" s="246"/>
      <c r="M1388" s="247"/>
      <c r="N1388" s="248"/>
      <c r="O1388" s="248"/>
      <c r="P1388" s="248"/>
      <c r="Q1388" s="248"/>
      <c r="R1388" s="248"/>
      <c r="S1388" s="248"/>
      <c r="T1388" s="249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0" t="s">
        <v>152</v>
      </c>
      <c r="AU1388" s="250" t="s">
        <v>150</v>
      </c>
      <c r="AV1388" s="14" t="s">
        <v>150</v>
      </c>
      <c r="AW1388" s="14" t="s">
        <v>30</v>
      </c>
      <c r="AX1388" s="14" t="s">
        <v>73</v>
      </c>
      <c r="AY1388" s="250" t="s">
        <v>141</v>
      </c>
    </row>
    <row r="1389" s="15" customFormat="1">
      <c r="A1389" s="15"/>
      <c r="B1389" s="251"/>
      <c r="C1389" s="252"/>
      <c r="D1389" s="231" t="s">
        <v>152</v>
      </c>
      <c r="E1389" s="253" t="s">
        <v>1</v>
      </c>
      <c r="F1389" s="254" t="s">
        <v>170</v>
      </c>
      <c r="G1389" s="252"/>
      <c r="H1389" s="255">
        <v>49.844000000000001</v>
      </c>
      <c r="I1389" s="256"/>
      <c r="J1389" s="252"/>
      <c r="K1389" s="252"/>
      <c r="L1389" s="257"/>
      <c r="M1389" s="258"/>
      <c r="N1389" s="259"/>
      <c r="O1389" s="259"/>
      <c r="P1389" s="259"/>
      <c r="Q1389" s="259"/>
      <c r="R1389" s="259"/>
      <c r="S1389" s="259"/>
      <c r="T1389" s="260"/>
      <c r="U1389" s="15"/>
      <c r="V1389" s="15"/>
      <c r="W1389" s="15"/>
      <c r="X1389" s="15"/>
      <c r="Y1389" s="15"/>
      <c r="Z1389" s="15"/>
      <c r="AA1389" s="15"/>
      <c r="AB1389" s="15"/>
      <c r="AC1389" s="15"/>
      <c r="AD1389" s="15"/>
      <c r="AE1389" s="15"/>
      <c r="AT1389" s="261" t="s">
        <v>152</v>
      </c>
      <c r="AU1389" s="261" t="s">
        <v>150</v>
      </c>
      <c r="AV1389" s="15" t="s">
        <v>149</v>
      </c>
      <c r="AW1389" s="15" t="s">
        <v>30</v>
      </c>
      <c r="AX1389" s="15" t="s">
        <v>81</v>
      </c>
      <c r="AY1389" s="261" t="s">
        <v>141</v>
      </c>
    </row>
    <row r="1390" s="14" customFormat="1">
      <c r="A1390" s="14"/>
      <c r="B1390" s="240"/>
      <c r="C1390" s="241"/>
      <c r="D1390" s="231" t="s">
        <v>152</v>
      </c>
      <c r="E1390" s="241"/>
      <c r="F1390" s="243" t="s">
        <v>1807</v>
      </c>
      <c r="G1390" s="241"/>
      <c r="H1390" s="244">
        <v>53.832000000000001</v>
      </c>
      <c r="I1390" s="245"/>
      <c r="J1390" s="241"/>
      <c r="K1390" s="241"/>
      <c r="L1390" s="246"/>
      <c r="M1390" s="247"/>
      <c r="N1390" s="248"/>
      <c r="O1390" s="248"/>
      <c r="P1390" s="248"/>
      <c r="Q1390" s="248"/>
      <c r="R1390" s="248"/>
      <c r="S1390" s="248"/>
      <c r="T1390" s="249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0" t="s">
        <v>152</v>
      </c>
      <c r="AU1390" s="250" t="s">
        <v>150</v>
      </c>
      <c r="AV1390" s="14" t="s">
        <v>150</v>
      </c>
      <c r="AW1390" s="14" t="s">
        <v>4</v>
      </c>
      <c r="AX1390" s="14" t="s">
        <v>81</v>
      </c>
      <c r="AY1390" s="250" t="s">
        <v>141</v>
      </c>
    </row>
    <row r="1391" s="2" customFormat="1" ht="24.15" customHeight="1">
      <c r="A1391" s="38"/>
      <c r="B1391" s="39"/>
      <c r="C1391" s="215" t="s">
        <v>1808</v>
      </c>
      <c r="D1391" s="215" t="s">
        <v>145</v>
      </c>
      <c r="E1391" s="216" t="s">
        <v>1809</v>
      </c>
      <c r="F1391" s="217" t="s">
        <v>1810</v>
      </c>
      <c r="G1391" s="218" t="s">
        <v>158</v>
      </c>
      <c r="H1391" s="219">
        <v>2</v>
      </c>
      <c r="I1391" s="220"/>
      <c r="J1391" s="221">
        <f>ROUND(I1391*H1391,2)</f>
        <v>0</v>
      </c>
      <c r="K1391" s="222"/>
      <c r="L1391" s="44"/>
      <c r="M1391" s="223" t="s">
        <v>1</v>
      </c>
      <c r="N1391" s="224" t="s">
        <v>39</v>
      </c>
      <c r="O1391" s="91"/>
      <c r="P1391" s="225">
        <f>O1391*H1391</f>
        <v>0</v>
      </c>
      <c r="Q1391" s="225">
        <v>6.9999999999999994E-05</v>
      </c>
      <c r="R1391" s="225">
        <f>Q1391*H1391</f>
        <v>0.00013999999999999999</v>
      </c>
      <c r="S1391" s="225">
        <v>0</v>
      </c>
      <c r="T1391" s="226">
        <f>S1391*H1391</f>
        <v>0</v>
      </c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R1391" s="227" t="s">
        <v>457</v>
      </c>
      <c r="AT1391" s="227" t="s">
        <v>145</v>
      </c>
      <c r="AU1391" s="227" t="s">
        <v>150</v>
      </c>
      <c r="AY1391" s="17" t="s">
        <v>141</v>
      </c>
      <c r="BE1391" s="228">
        <f>IF(N1391="základní",J1391,0)</f>
        <v>0</v>
      </c>
      <c r="BF1391" s="228">
        <f>IF(N1391="snížená",J1391,0)</f>
        <v>0</v>
      </c>
      <c r="BG1391" s="228">
        <f>IF(N1391="zákl. přenesená",J1391,0)</f>
        <v>0</v>
      </c>
      <c r="BH1391" s="228">
        <f>IF(N1391="sníž. přenesená",J1391,0)</f>
        <v>0</v>
      </c>
      <c r="BI1391" s="228">
        <f>IF(N1391="nulová",J1391,0)</f>
        <v>0</v>
      </c>
      <c r="BJ1391" s="17" t="s">
        <v>150</v>
      </c>
      <c r="BK1391" s="228">
        <f>ROUND(I1391*H1391,2)</f>
        <v>0</v>
      </c>
      <c r="BL1391" s="17" t="s">
        <v>457</v>
      </c>
      <c r="BM1391" s="227" t="s">
        <v>1811</v>
      </c>
    </row>
    <row r="1392" s="2" customFormat="1" ht="21.75" customHeight="1">
      <c r="A1392" s="38"/>
      <c r="B1392" s="39"/>
      <c r="C1392" s="262" t="s">
        <v>1812</v>
      </c>
      <c r="D1392" s="262" t="s">
        <v>465</v>
      </c>
      <c r="E1392" s="263" t="s">
        <v>1813</v>
      </c>
      <c r="F1392" s="264" t="s">
        <v>1814</v>
      </c>
      <c r="G1392" s="265" t="s">
        <v>148</v>
      </c>
      <c r="H1392" s="266">
        <v>2.2000000000000002</v>
      </c>
      <c r="I1392" s="267"/>
      <c r="J1392" s="268">
        <f>ROUND(I1392*H1392,2)</f>
        <v>0</v>
      </c>
      <c r="K1392" s="269"/>
      <c r="L1392" s="270"/>
      <c r="M1392" s="271" t="s">
        <v>1</v>
      </c>
      <c r="N1392" s="272" t="s">
        <v>39</v>
      </c>
      <c r="O1392" s="91"/>
      <c r="P1392" s="225">
        <f>O1392*H1392</f>
        <v>0</v>
      </c>
      <c r="Q1392" s="225">
        <v>0.01617</v>
      </c>
      <c r="R1392" s="225">
        <f>Q1392*H1392</f>
        <v>0.035574000000000001</v>
      </c>
      <c r="S1392" s="225">
        <v>0</v>
      </c>
      <c r="T1392" s="226">
        <f>S1392*H1392</f>
        <v>0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27" t="s">
        <v>468</v>
      </c>
      <c r="AT1392" s="227" t="s">
        <v>465</v>
      </c>
      <c r="AU1392" s="227" t="s">
        <v>150</v>
      </c>
      <c r="AY1392" s="17" t="s">
        <v>141</v>
      </c>
      <c r="BE1392" s="228">
        <f>IF(N1392="základní",J1392,0)</f>
        <v>0</v>
      </c>
      <c r="BF1392" s="228">
        <f>IF(N1392="snížená",J1392,0)</f>
        <v>0</v>
      </c>
      <c r="BG1392" s="228">
        <f>IF(N1392="zákl. přenesená",J1392,0)</f>
        <v>0</v>
      </c>
      <c r="BH1392" s="228">
        <f>IF(N1392="sníž. přenesená",J1392,0)</f>
        <v>0</v>
      </c>
      <c r="BI1392" s="228">
        <f>IF(N1392="nulová",J1392,0)</f>
        <v>0</v>
      </c>
      <c r="BJ1392" s="17" t="s">
        <v>150</v>
      </c>
      <c r="BK1392" s="228">
        <f>ROUND(I1392*H1392,2)</f>
        <v>0</v>
      </c>
      <c r="BL1392" s="17" t="s">
        <v>457</v>
      </c>
      <c r="BM1392" s="227" t="s">
        <v>1815</v>
      </c>
    </row>
    <row r="1393" s="14" customFormat="1">
      <c r="A1393" s="14"/>
      <c r="B1393" s="240"/>
      <c r="C1393" s="241"/>
      <c r="D1393" s="231" t="s">
        <v>152</v>
      </c>
      <c r="E1393" s="241"/>
      <c r="F1393" s="243" t="s">
        <v>1816</v>
      </c>
      <c r="G1393" s="241"/>
      <c r="H1393" s="244">
        <v>2.2000000000000002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0" t="s">
        <v>152</v>
      </c>
      <c r="AU1393" s="250" t="s">
        <v>150</v>
      </c>
      <c r="AV1393" s="14" t="s">
        <v>150</v>
      </c>
      <c r="AW1393" s="14" t="s">
        <v>4</v>
      </c>
      <c r="AX1393" s="14" t="s">
        <v>81</v>
      </c>
      <c r="AY1393" s="250" t="s">
        <v>141</v>
      </c>
    </row>
    <row r="1394" s="2" customFormat="1" ht="21.75" customHeight="1">
      <c r="A1394" s="38"/>
      <c r="B1394" s="39"/>
      <c r="C1394" s="215" t="s">
        <v>1817</v>
      </c>
      <c r="D1394" s="215" t="s">
        <v>145</v>
      </c>
      <c r="E1394" s="216" t="s">
        <v>1818</v>
      </c>
      <c r="F1394" s="217" t="s">
        <v>1819</v>
      </c>
      <c r="G1394" s="218" t="s">
        <v>148</v>
      </c>
      <c r="H1394" s="219">
        <v>25.02</v>
      </c>
      <c r="I1394" s="220"/>
      <c r="J1394" s="221">
        <f>ROUND(I1394*H1394,2)</f>
        <v>0</v>
      </c>
      <c r="K1394" s="222"/>
      <c r="L1394" s="44"/>
      <c r="M1394" s="223" t="s">
        <v>1</v>
      </c>
      <c r="N1394" s="224" t="s">
        <v>39</v>
      </c>
      <c r="O1394" s="91"/>
      <c r="P1394" s="225">
        <f>O1394*H1394</f>
        <v>0</v>
      </c>
      <c r="Q1394" s="225">
        <v>0</v>
      </c>
      <c r="R1394" s="225">
        <f>Q1394*H1394</f>
        <v>0</v>
      </c>
      <c r="S1394" s="225">
        <v>0.014999999999999999</v>
      </c>
      <c r="T1394" s="226">
        <f>S1394*H1394</f>
        <v>0.37529999999999997</v>
      </c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  <c r="AE1394" s="38"/>
      <c r="AR1394" s="227" t="s">
        <v>457</v>
      </c>
      <c r="AT1394" s="227" t="s">
        <v>145</v>
      </c>
      <c r="AU1394" s="227" t="s">
        <v>150</v>
      </c>
      <c r="AY1394" s="17" t="s">
        <v>141</v>
      </c>
      <c r="BE1394" s="228">
        <f>IF(N1394="základní",J1394,0)</f>
        <v>0</v>
      </c>
      <c r="BF1394" s="228">
        <f>IF(N1394="snížená",J1394,0)</f>
        <v>0</v>
      </c>
      <c r="BG1394" s="228">
        <f>IF(N1394="zákl. přenesená",J1394,0)</f>
        <v>0</v>
      </c>
      <c r="BH1394" s="228">
        <f>IF(N1394="sníž. přenesená",J1394,0)</f>
        <v>0</v>
      </c>
      <c r="BI1394" s="228">
        <f>IF(N1394="nulová",J1394,0)</f>
        <v>0</v>
      </c>
      <c r="BJ1394" s="17" t="s">
        <v>150</v>
      </c>
      <c r="BK1394" s="228">
        <f>ROUND(I1394*H1394,2)</f>
        <v>0</v>
      </c>
      <c r="BL1394" s="17" t="s">
        <v>457</v>
      </c>
      <c r="BM1394" s="227" t="s">
        <v>1820</v>
      </c>
    </row>
    <row r="1395" s="13" customFormat="1">
      <c r="A1395" s="13"/>
      <c r="B1395" s="229"/>
      <c r="C1395" s="230"/>
      <c r="D1395" s="231" t="s">
        <v>152</v>
      </c>
      <c r="E1395" s="232" t="s">
        <v>1</v>
      </c>
      <c r="F1395" s="233" t="s">
        <v>202</v>
      </c>
      <c r="G1395" s="230"/>
      <c r="H1395" s="232" t="s">
        <v>1</v>
      </c>
      <c r="I1395" s="234"/>
      <c r="J1395" s="230"/>
      <c r="K1395" s="230"/>
      <c r="L1395" s="235"/>
      <c r="M1395" s="236"/>
      <c r="N1395" s="237"/>
      <c r="O1395" s="237"/>
      <c r="P1395" s="237"/>
      <c r="Q1395" s="237"/>
      <c r="R1395" s="237"/>
      <c r="S1395" s="237"/>
      <c r="T1395" s="238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9" t="s">
        <v>152</v>
      </c>
      <c r="AU1395" s="239" t="s">
        <v>150</v>
      </c>
      <c r="AV1395" s="13" t="s">
        <v>81</v>
      </c>
      <c r="AW1395" s="13" t="s">
        <v>30</v>
      </c>
      <c r="AX1395" s="13" t="s">
        <v>73</v>
      </c>
      <c r="AY1395" s="239" t="s">
        <v>141</v>
      </c>
    </row>
    <row r="1396" s="14" customFormat="1">
      <c r="A1396" s="14"/>
      <c r="B1396" s="240"/>
      <c r="C1396" s="241"/>
      <c r="D1396" s="231" t="s">
        <v>152</v>
      </c>
      <c r="E1396" s="242" t="s">
        <v>1</v>
      </c>
      <c r="F1396" s="243" t="s">
        <v>203</v>
      </c>
      <c r="G1396" s="241"/>
      <c r="H1396" s="244">
        <v>25.02</v>
      </c>
      <c r="I1396" s="245"/>
      <c r="J1396" s="241"/>
      <c r="K1396" s="241"/>
      <c r="L1396" s="246"/>
      <c r="M1396" s="247"/>
      <c r="N1396" s="248"/>
      <c r="O1396" s="248"/>
      <c r="P1396" s="248"/>
      <c r="Q1396" s="248"/>
      <c r="R1396" s="248"/>
      <c r="S1396" s="248"/>
      <c r="T1396" s="249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0" t="s">
        <v>152</v>
      </c>
      <c r="AU1396" s="250" t="s">
        <v>150</v>
      </c>
      <c r="AV1396" s="14" t="s">
        <v>150</v>
      </c>
      <c r="AW1396" s="14" t="s">
        <v>30</v>
      </c>
      <c r="AX1396" s="14" t="s">
        <v>73</v>
      </c>
      <c r="AY1396" s="250" t="s">
        <v>141</v>
      </c>
    </row>
    <row r="1397" s="15" customFormat="1">
      <c r="A1397" s="15"/>
      <c r="B1397" s="251"/>
      <c r="C1397" s="252"/>
      <c r="D1397" s="231" t="s">
        <v>152</v>
      </c>
      <c r="E1397" s="253" t="s">
        <v>1</v>
      </c>
      <c r="F1397" s="254" t="s">
        <v>170</v>
      </c>
      <c r="G1397" s="252"/>
      <c r="H1397" s="255">
        <v>25.02</v>
      </c>
      <c r="I1397" s="256"/>
      <c r="J1397" s="252"/>
      <c r="K1397" s="252"/>
      <c r="L1397" s="257"/>
      <c r="M1397" s="258"/>
      <c r="N1397" s="259"/>
      <c r="O1397" s="259"/>
      <c r="P1397" s="259"/>
      <c r="Q1397" s="259"/>
      <c r="R1397" s="259"/>
      <c r="S1397" s="259"/>
      <c r="T1397" s="260"/>
      <c r="U1397" s="15"/>
      <c r="V1397" s="15"/>
      <c r="W1397" s="15"/>
      <c r="X1397" s="15"/>
      <c r="Y1397" s="15"/>
      <c r="Z1397" s="15"/>
      <c r="AA1397" s="15"/>
      <c r="AB1397" s="15"/>
      <c r="AC1397" s="15"/>
      <c r="AD1397" s="15"/>
      <c r="AE1397" s="15"/>
      <c r="AT1397" s="261" t="s">
        <v>152</v>
      </c>
      <c r="AU1397" s="261" t="s">
        <v>150</v>
      </c>
      <c r="AV1397" s="15" t="s">
        <v>149</v>
      </c>
      <c r="AW1397" s="15" t="s">
        <v>30</v>
      </c>
      <c r="AX1397" s="15" t="s">
        <v>81</v>
      </c>
      <c r="AY1397" s="261" t="s">
        <v>141</v>
      </c>
    </row>
    <row r="1398" s="2" customFormat="1" ht="24.15" customHeight="1">
      <c r="A1398" s="38"/>
      <c r="B1398" s="39"/>
      <c r="C1398" s="215" t="s">
        <v>1821</v>
      </c>
      <c r="D1398" s="215" t="s">
        <v>145</v>
      </c>
      <c r="E1398" s="216" t="s">
        <v>1822</v>
      </c>
      <c r="F1398" s="217" t="s">
        <v>1823</v>
      </c>
      <c r="G1398" s="218" t="s">
        <v>148</v>
      </c>
      <c r="H1398" s="219">
        <v>16.561</v>
      </c>
      <c r="I1398" s="220"/>
      <c r="J1398" s="221">
        <f>ROUND(I1398*H1398,2)</f>
        <v>0</v>
      </c>
      <c r="K1398" s="222"/>
      <c r="L1398" s="44"/>
      <c r="M1398" s="223" t="s">
        <v>1</v>
      </c>
      <c r="N1398" s="224" t="s">
        <v>39</v>
      </c>
      <c r="O1398" s="91"/>
      <c r="P1398" s="225">
        <f>O1398*H1398</f>
        <v>0</v>
      </c>
      <c r="Q1398" s="225">
        <v>0.00013999999999999999</v>
      </c>
      <c r="R1398" s="225">
        <f>Q1398*H1398</f>
        <v>0.0023185399999999996</v>
      </c>
      <c r="S1398" s="225">
        <v>0</v>
      </c>
      <c r="T1398" s="226">
        <f>S1398*H1398</f>
        <v>0</v>
      </c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R1398" s="227" t="s">
        <v>457</v>
      </c>
      <c r="AT1398" s="227" t="s">
        <v>145</v>
      </c>
      <c r="AU1398" s="227" t="s">
        <v>150</v>
      </c>
      <c r="AY1398" s="17" t="s">
        <v>141</v>
      </c>
      <c r="BE1398" s="228">
        <f>IF(N1398="základní",J1398,0)</f>
        <v>0</v>
      </c>
      <c r="BF1398" s="228">
        <f>IF(N1398="snížená",J1398,0)</f>
        <v>0</v>
      </c>
      <c r="BG1398" s="228">
        <f>IF(N1398="zákl. přenesená",J1398,0)</f>
        <v>0</v>
      </c>
      <c r="BH1398" s="228">
        <f>IF(N1398="sníž. přenesená",J1398,0)</f>
        <v>0</v>
      </c>
      <c r="BI1398" s="228">
        <f>IF(N1398="nulová",J1398,0)</f>
        <v>0</v>
      </c>
      <c r="BJ1398" s="17" t="s">
        <v>150</v>
      </c>
      <c r="BK1398" s="228">
        <f>ROUND(I1398*H1398,2)</f>
        <v>0</v>
      </c>
      <c r="BL1398" s="17" t="s">
        <v>457</v>
      </c>
      <c r="BM1398" s="227" t="s">
        <v>1824</v>
      </c>
    </row>
    <row r="1399" s="13" customFormat="1">
      <c r="A1399" s="13"/>
      <c r="B1399" s="229"/>
      <c r="C1399" s="230"/>
      <c r="D1399" s="231" t="s">
        <v>152</v>
      </c>
      <c r="E1399" s="232" t="s">
        <v>1</v>
      </c>
      <c r="F1399" s="233" t="s">
        <v>204</v>
      </c>
      <c r="G1399" s="230"/>
      <c r="H1399" s="232" t="s">
        <v>1</v>
      </c>
      <c r="I1399" s="234"/>
      <c r="J1399" s="230"/>
      <c r="K1399" s="230"/>
      <c r="L1399" s="235"/>
      <c r="M1399" s="236"/>
      <c r="N1399" s="237"/>
      <c r="O1399" s="237"/>
      <c r="P1399" s="237"/>
      <c r="Q1399" s="237"/>
      <c r="R1399" s="237"/>
      <c r="S1399" s="237"/>
      <c r="T1399" s="238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9" t="s">
        <v>152</v>
      </c>
      <c r="AU1399" s="239" t="s">
        <v>150</v>
      </c>
      <c r="AV1399" s="13" t="s">
        <v>81</v>
      </c>
      <c r="AW1399" s="13" t="s">
        <v>30</v>
      </c>
      <c r="AX1399" s="13" t="s">
        <v>73</v>
      </c>
      <c r="AY1399" s="239" t="s">
        <v>141</v>
      </c>
    </row>
    <row r="1400" s="14" customFormat="1">
      <c r="A1400" s="14"/>
      <c r="B1400" s="240"/>
      <c r="C1400" s="241"/>
      <c r="D1400" s="231" t="s">
        <v>152</v>
      </c>
      <c r="E1400" s="242" t="s">
        <v>1</v>
      </c>
      <c r="F1400" s="243" t="s">
        <v>205</v>
      </c>
      <c r="G1400" s="241"/>
      <c r="H1400" s="244">
        <v>16.561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0" t="s">
        <v>152</v>
      </c>
      <c r="AU1400" s="250" t="s">
        <v>150</v>
      </c>
      <c r="AV1400" s="14" t="s">
        <v>150</v>
      </c>
      <c r="AW1400" s="14" t="s">
        <v>30</v>
      </c>
      <c r="AX1400" s="14" t="s">
        <v>81</v>
      </c>
      <c r="AY1400" s="250" t="s">
        <v>141</v>
      </c>
    </row>
    <row r="1401" s="2" customFormat="1" ht="16.5" customHeight="1">
      <c r="A1401" s="38"/>
      <c r="B1401" s="39"/>
      <c r="C1401" s="215" t="s">
        <v>1825</v>
      </c>
      <c r="D1401" s="215" t="s">
        <v>145</v>
      </c>
      <c r="E1401" s="216" t="s">
        <v>1826</v>
      </c>
      <c r="F1401" s="217" t="s">
        <v>1827</v>
      </c>
      <c r="G1401" s="218" t="s">
        <v>148</v>
      </c>
      <c r="H1401" s="219">
        <v>16.561</v>
      </c>
      <c r="I1401" s="220"/>
      <c r="J1401" s="221">
        <f>ROUND(I1401*H1401,2)</f>
        <v>0</v>
      </c>
      <c r="K1401" s="222"/>
      <c r="L1401" s="44"/>
      <c r="M1401" s="223" t="s">
        <v>1</v>
      </c>
      <c r="N1401" s="224" t="s">
        <v>39</v>
      </c>
      <c r="O1401" s="91"/>
      <c r="P1401" s="225">
        <f>O1401*H1401</f>
        <v>0</v>
      </c>
      <c r="Q1401" s="225">
        <v>0</v>
      </c>
      <c r="R1401" s="225">
        <f>Q1401*H1401</f>
        <v>0</v>
      </c>
      <c r="S1401" s="225">
        <v>0</v>
      </c>
      <c r="T1401" s="226">
        <f>S1401*H1401</f>
        <v>0</v>
      </c>
      <c r="U1401" s="38"/>
      <c r="V1401" s="38"/>
      <c r="W1401" s="38"/>
      <c r="X1401" s="38"/>
      <c r="Y1401" s="38"/>
      <c r="Z1401" s="38"/>
      <c r="AA1401" s="38"/>
      <c r="AB1401" s="38"/>
      <c r="AC1401" s="38"/>
      <c r="AD1401" s="38"/>
      <c r="AE1401" s="38"/>
      <c r="AR1401" s="227" t="s">
        <v>457</v>
      </c>
      <c r="AT1401" s="227" t="s">
        <v>145</v>
      </c>
      <c r="AU1401" s="227" t="s">
        <v>150</v>
      </c>
      <c r="AY1401" s="17" t="s">
        <v>141</v>
      </c>
      <c r="BE1401" s="228">
        <f>IF(N1401="základní",J1401,0)</f>
        <v>0</v>
      </c>
      <c r="BF1401" s="228">
        <f>IF(N1401="snížená",J1401,0)</f>
        <v>0</v>
      </c>
      <c r="BG1401" s="228">
        <f>IF(N1401="zákl. přenesená",J1401,0)</f>
        <v>0</v>
      </c>
      <c r="BH1401" s="228">
        <f>IF(N1401="sníž. přenesená",J1401,0)</f>
        <v>0</v>
      </c>
      <c r="BI1401" s="228">
        <f>IF(N1401="nulová",J1401,0)</f>
        <v>0</v>
      </c>
      <c r="BJ1401" s="17" t="s">
        <v>150</v>
      </c>
      <c r="BK1401" s="228">
        <f>ROUND(I1401*H1401,2)</f>
        <v>0</v>
      </c>
      <c r="BL1401" s="17" t="s">
        <v>457</v>
      </c>
      <c r="BM1401" s="227" t="s">
        <v>1828</v>
      </c>
    </row>
    <row r="1402" s="2" customFormat="1" ht="16.5" customHeight="1">
      <c r="A1402" s="38"/>
      <c r="B1402" s="39"/>
      <c r="C1402" s="215" t="s">
        <v>1829</v>
      </c>
      <c r="D1402" s="215" t="s">
        <v>145</v>
      </c>
      <c r="E1402" s="216" t="s">
        <v>1830</v>
      </c>
      <c r="F1402" s="217" t="s">
        <v>1831</v>
      </c>
      <c r="G1402" s="218" t="s">
        <v>148</v>
      </c>
      <c r="H1402" s="219">
        <v>16.561</v>
      </c>
      <c r="I1402" s="220"/>
      <c r="J1402" s="221">
        <f>ROUND(I1402*H1402,2)</f>
        <v>0</v>
      </c>
      <c r="K1402" s="222"/>
      <c r="L1402" s="44"/>
      <c r="M1402" s="223" t="s">
        <v>1</v>
      </c>
      <c r="N1402" s="224" t="s">
        <v>39</v>
      </c>
      <c r="O1402" s="91"/>
      <c r="P1402" s="225">
        <f>O1402*H1402</f>
        <v>0</v>
      </c>
      <c r="Q1402" s="225">
        <v>0.00025999999999999998</v>
      </c>
      <c r="R1402" s="225">
        <f>Q1402*H1402</f>
        <v>0.0043058599999999999</v>
      </c>
      <c r="S1402" s="225">
        <v>0</v>
      </c>
      <c r="T1402" s="226">
        <f>S1402*H1402</f>
        <v>0</v>
      </c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R1402" s="227" t="s">
        <v>457</v>
      </c>
      <c r="AT1402" s="227" t="s">
        <v>145</v>
      </c>
      <c r="AU1402" s="227" t="s">
        <v>150</v>
      </c>
      <c r="AY1402" s="17" t="s">
        <v>141</v>
      </c>
      <c r="BE1402" s="228">
        <f>IF(N1402="základní",J1402,0)</f>
        <v>0</v>
      </c>
      <c r="BF1402" s="228">
        <f>IF(N1402="snížená",J1402,0)</f>
        <v>0</v>
      </c>
      <c r="BG1402" s="228">
        <f>IF(N1402="zákl. přenesená",J1402,0)</f>
        <v>0</v>
      </c>
      <c r="BH1402" s="228">
        <f>IF(N1402="sníž. přenesená",J1402,0)</f>
        <v>0</v>
      </c>
      <c r="BI1402" s="228">
        <f>IF(N1402="nulová",J1402,0)</f>
        <v>0</v>
      </c>
      <c r="BJ1402" s="17" t="s">
        <v>150</v>
      </c>
      <c r="BK1402" s="228">
        <f>ROUND(I1402*H1402,2)</f>
        <v>0</v>
      </c>
      <c r="BL1402" s="17" t="s">
        <v>457</v>
      </c>
      <c r="BM1402" s="227" t="s">
        <v>1832</v>
      </c>
    </row>
    <row r="1403" s="2" customFormat="1" ht="21.75" customHeight="1">
      <c r="A1403" s="38"/>
      <c r="B1403" s="39"/>
      <c r="C1403" s="215" t="s">
        <v>1833</v>
      </c>
      <c r="D1403" s="215" t="s">
        <v>145</v>
      </c>
      <c r="E1403" s="216" t="s">
        <v>1834</v>
      </c>
      <c r="F1403" s="217" t="s">
        <v>1835</v>
      </c>
      <c r="G1403" s="218" t="s">
        <v>148</v>
      </c>
      <c r="H1403" s="219">
        <v>16.561</v>
      </c>
      <c r="I1403" s="220"/>
      <c r="J1403" s="221">
        <f>ROUND(I1403*H1403,2)</f>
        <v>0</v>
      </c>
      <c r="K1403" s="222"/>
      <c r="L1403" s="44"/>
      <c r="M1403" s="223" t="s">
        <v>1</v>
      </c>
      <c r="N1403" s="224" t="s">
        <v>39</v>
      </c>
      <c r="O1403" s="91"/>
      <c r="P1403" s="225">
        <f>O1403*H1403</f>
        <v>0</v>
      </c>
      <c r="Q1403" s="225">
        <v>0.00014999999999999999</v>
      </c>
      <c r="R1403" s="225">
        <f>Q1403*H1403</f>
        <v>0.0024841499999999996</v>
      </c>
      <c r="S1403" s="225">
        <v>0</v>
      </c>
      <c r="T1403" s="226">
        <f>S1403*H1403</f>
        <v>0</v>
      </c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R1403" s="227" t="s">
        <v>457</v>
      </c>
      <c r="AT1403" s="227" t="s">
        <v>145</v>
      </c>
      <c r="AU1403" s="227" t="s">
        <v>150</v>
      </c>
      <c r="AY1403" s="17" t="s">
        <v>141</v>
      </c>
      <c r="BE1403" s="228">
        <f>IF(N1403="základní",J1403,0)</f>
        <v>0</v>
      </c>
      <c r="BF1403" s="228">
        <f>IF(N1403="snížená",J1403,0)</f>
        <v>0</v>
      </c>
      <c r="BG1403" s="228">
        <f>IF(N1403="zákl. přenesená",J1403,0)</f>
        <v>0</v>
      </c>
      <c r="BH1403" s="228">
        <f>IF(N1403="sníž. přenesená",J1403,0)</f>
        <v>0</v>
      </c>
      <c r="BI1403" s="228">
        <f>IF(N1403="nulová",J1403,0)</f>
        <v>0</v>
      </c>
      <c r="BJ1403" s="17" t="s">
        <v>150</v>
      </c>
      <c r="BK1403" s="228">
        <f>ROUND(I1403*H1403,2)</f>
        <v>0</v>
      </c>
      <c r="BL1403" s="17" t="s">
        <v>457</v>
      </c>
      <c r="BM1403" s="227" t="s">
        <v>1836</v>
      </c>
    </row>
    <row r="1404" s="2" customFormat="1" ht="24.15" customHeight="1">
      <c r="A1404" s="38"/>
      <c r="B1404" s="39"/>
      <c r="C1404" s="215" t="s">
        <v>1837</v>
      </c>
      <c r="D1404" s="215" t="s">
        <v>145</v>
      </c>
      <c r="E1404" s="216" t="s">
        <v>1838</v>
      </c>
      <c r="F1404" s="217" t="s">
        <v>1839</v>
      </c>
      <c r="G1404" s="218" t="s">
        <v>148</v>
      </c>
      <c r="H1404" s="219">
        <v>16.561</v>
      </c>
      <c r="I1404" s="220"/>
      <c r="J1404" s="221">
        <f>ROUND(I1404*H1404,2)</f>
        <v>0</v>
      </c>
      <c r="K1404" s="222"/>
      <c r="L1404" s="44"/>
      <c r="M1404" s="223" t="s">
        <v>1</v>
      </c>
      <c r="N1404" s="224" t="s">
        <v>39</v>
      </c>
      <c r="O1404" s="91"/>
      <c r="P1404" s="225">
        <f>O1404*H1404</f>
        <v>0</v>
      </c>
      <c r="Q1404" s="225">
        <v>1.0000000000000001E-05</v>
      </c>
      <c r="R1404" s="225">
        <f>Q1404*H1404</f>
        <v>0.00016561000000000001</v>
      </c>
      <c r="S1404" s="225">
        <v>0</v>
      </c>
      <c r="T1404" s="226">
        <f>S1404*H1404</f>
        <v>0</v>
      </c>
      <c r="U1404" s="38"/>
      <c r="V1404" s="38"/>
      <c r="W1404" s="38"/>
      <c r="X1404" s="38"/>
      <c r="Y1404" s="38"/>
      <c r="Z1404" s="38"/>
      <c r="AA1404" s="38"/>
      <c r="AB1404" s="38"/>
      <c r="AC1404" s="38"/>
      <c r="AD1404" s="38"/>
      <c r="AE1404" s="38"/>
      <c r="AR1404" s="227" t="s">
        <v>457</v>
      </c>
      <c r="AT1404" s="227" t="s">
        <v>145</v>
      </c>
      <c r="AU1404" s="227" t="s">
        <v>150</v>
      </c>
      <c r="AY1404" s="17" t="s">
        <v>141</v>
      </c>
      <c r="BE1404" s="228">
        <f>IF(N1404="základní",J1404,0)</f>
        <v>0</v>
      </c>
      <c r="BF1404" s="228">
        <f>IF(N1404="snížená",J1404,0)</f>
        <v>0</v>
      </c>
      <c r="BG1404" s="228">
        <f>IF(N1404="zákl. přenesená",J1404,0)</f>
        <v>0</v>
      </c>
      <c r="BH1404" s="228">
        <f>IF(N1404="sníž. přenesená",J1404,0)</f>
        <v>0</v>
      </c>
      <c r="BI1404" s="228">
        <f>IF(N1404="nulová",J1404,0)</f>
        <v>0</v>
      </c>
      <c r="BJ1404" s="17" t="s">
        <v>150</v>
      </c>
      <c r="BK1404" s="228">
        <f>ROUND(I1404*H1404,2)</f>
        <v>0</v>
      </c>
      <c r="BL1404" s="17" t="s">
        <v>457</v>
      </c>
      <c r="BM1404" s="227" t="s">
        <v>1840</v>
      </c>
    </row>
    <row r="1405" s="2" customFormat="1" ht="24.15" customHeight="1">
      <c r="A1405" s="38"/>
      <c r="B1405" s="39"/>
      <c r="C1405" s="215" t="s">
        <v>1841</v>
      </c>
      <c r="D1405" s="215" t="s">
        <v>145</v>
      </c>
      <c r="E1405" s="216" t="s">
        <v>1842</v>
      </c>
      <c r="F1405" s="217" t="s">
        <v>1843</v>
      </c>
      <c r="G1405" s="218" t="s">
        <v>421</v>
      </c>
      <c r="H1405" s="219">
        <v>0.056000000000000001</v>
      </c>
      <c r="I1405" s="220"/>
      <c r="J1405" s="221">
        <f>ROUND(I1405*H1405,2)</f>
        <v>0</v>
      </c>
      <c r="K1405" s="222"/>
      <c r="L1405" s="44"/>
      <c r="M1405" s="223" t="s">
        <v>1</v>
      </c>
      <c r="N1405" s="224" t="s">
        <v>39</v>
      </c>
      <c r="O1405" s="91"/>
      <c r="P1405" s="225">
        <f>O1405*H1405</f>
        <v>0</v>
      </c>
      <c r="Q1405" s="225">
        <v>0</v>
      </c>
      <c r="R1405" s="225">
        <f>Q1405*H1405</f>
        <v>0</v>
      </c>
      <c r="S1405" s="225">
        <v>0</v>
      </c>
      <c r="T1405" s="226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227" t="s">
        <v>457</v>
      </c>
      <c r="AT1405" s="227" t="s">
        <v>145</v>
      </c>
      <c r="AU1405" s="227" t="s">
        <v>150</v>
      </c>
      <c r="AY1405" s="17" t="s">
        <v>141</v>
      </c>
      <c r="BE1405" s="228">
        <f>IF(N1405="základní",J1405,0)</f>
        <v>0</v>
      </c>
      <c r="BF1405" s="228">
        <f>IF(N1405="snížená",J1405,0)</f>
        <v>0</v>
      </c>
      <c r="BG1405" s="228">
        <f>IF(N1405="zákl. přenesená",J1405,0)</f>
        <v>0</v>
      </c>
      <c r="BH1405" s="228">
        <f>IF(N1405="sníž. přenesená",J1405,0)</f>
        <v>0</v>
      </c>
      <c r="BI1405" s="228">
        <f>IF(N1405="nulová",J1405,0)</f>
        <v>0</v>
      </c>
      <c r="BJ1405" s="17" t="s">
        <v>150</v>
      </c>
      <c r="BK1405" s="228">
        <f>ROUND(I1405*H1405,2)</f>
        <v>0</v>
      </c>
      <c r="BL1405" s="17" t="s">
        <v>457</v>
      </c>
      <c r="BM1405" s="227" t="s">
        <v>1844</v>
      </c>
    </row>
    <row r="1406" s="2" customFormat="1" ht="24.15" customHeight="1">
      <c r="A1406" s="38"/>
      <c r="B1406" s="39"/>
      <c r="C1406" s="215" t="s">
        <v>1845</v>
      </c>
      <c r="D1406" s="215" t="s">
        <v>145</v>
      </c>
      <c r="E1406" s="216" t="s">
        <v>1846</v>
      </c>
      <c r="F1406" s="217" t="s">
        <v>1847</v>
      </c>
      <c r="G1406" s="218" t="s">
        <v>421</v>
      </c>
      <c r="H1406" s="219">
        <v>0.056000000000000001</v>
      </c>
      <c r="I1406" s="220"/>
      <c r="J1406" s="221">
        <f>ROUND(I1406*H1406,2)</f>
        <v>0</v>
      </c>
      <c r="K1406" s="222"/>
      <c r="L1406" s="44"/>
      <c r="M1406" s="223" t="s">
        <v>1</v>
      </c>
      <c r="N1406" s="224" t="s">
        <v>39</v>
      </c>
      <c r="O1406" s="91"/>
      <c r="P1406" s="225">
        <f>O1406*H1406</f>
        <v>0</v>
      </c>
      <c r="Q1406" s="225">
        <v>0</v>
      </c>
      <c r="R1406" s="225">
        <f>Q1406*H1406</f>
        <v>0</v>
      </c>
      <c r="S1406" s="225">
        <v>0</v>
      </c>
      <c r="T1406" s="226">
        <f>S1406*H1406</f>
        <v>0</v>
      </c>
      <c r="U1406" s="38"/>
      <c r="V1406" s="38"/>
      <c r="W1406" s="38"/>
      <c r="X1406" s="38"/>
      <c r="Y1406" s="38"/>
      <c r="Z1406" s="38"/>
      <c r="AA1406" s="38"/>
      <c r="AB1406" s="38"/>
      <c r="AC1406" s="38"/>
      <c r="AD1406" s="38"/>
      <c r="AE1406" s="38"/>
      <c r="AR1406" s="227" t="s">
        <v>457</v>
      </c>
      <c r="AT1406" s="227" t="s">
        <v>145</v>
      </c>
      <c r="AU1406" s="227" t="s">
        <v>150</v>
      </c>
      <c r="AY1406" s="17" t="s">
        <v>141</v>
      </c>
      <c r="BE1406" s="228">
        <f>IF(N1406="základní",J1406,0)</f>
        <v>0</v>
      </c>
      <c r="BF1406" s="228">
        <f>IF(N1406="snížená",J1406,0)</f>
        <v>0</v>
      </c>
      <c r="BG1406" s="228">
        <f>IF(N1406="zákl. přenesená",J1406,0)</f>
        <v>0</v>
      </c>
      <c r="BH1406" s="228">
        <f>IF(N1406="sníž. přenesená",J1406,0)</f>
        <v>0</v>
      </c>
      <c r="BI1406" s="228">
        <f>IF(N1406="nulová",J1406,0)</f>
        <v>0</v>
      </c>
      <c r="BJ1406" s="17" t="s">
        <v>150</v>
      </c>
      <c r="BK1406" s="228">
        <f>ROUND(I1406*H1406,2)</f>
        <v>0</v>
      </c>
      <c r="BL1406" s="17" t="s">
        <v>457</v>
      </c>
      <c r="BM1406" s="227" t="s">
        <v>1848</v>
      </c>
    </row>
    <row r="1407" s="2" customFormat="1" ht="24.15" customHeight="1">
      <c r="A1407" s="38"/>
      <c r="B1407" s="39"/>
      <c r="C1407" s="215" t="s">
        <v>1849</v>
      </c>
      <c r="D1407" s="215" t="s">
        <v>145</v>
      </c>
      <c r="E1407" s="216" t="s">
        <v>1850</v>
      </c>
      <c r="F1407" s="217" t="s">
        <v>1851</v>
      </c>
      <c r="G1407" s="218" t="s">
        <v>421</v>
      </c>
      <c r="H1407" s="219">
        <v>0.056000000000000001</v>
      </c>
      <c r="I1407" s="220"/>
      <c r="J1407" s="221">
        <f>ROUND(I1407*H1407,2)</f>
        <v>0</v>
      </c>
      <c r="K1407" s="222"/>
      <c r="L1407" s="44"/>
      <c r="M1407" s="223" t="s">
        <v>1</v>
      </c>
      <c r="N1407" s="224" t="s">
        <v>39</v>
      </c>
      <c r="O1407" s="91"/>
      <c r="P1407" s="225">
        <f>O1407*H1407</f>
        <v>0</v>
      </c>
      <c r="Q1407" s="225">
        <v>0</v>
      </c>
      <c r="R1407" s="225">
        <f>Q1407*H1407</f>
        <v>0</v>
      </c>
      <c r="S1407" s="225">
        <v>0</v>
      </c>
      <c r="T1407" s="226">
        <f>S1407*H1407</f>
        <v>0</v>
      </c>
      <c r="U1407" s="38"/>
      <c r="V1407" s="38"/>
      <c r="W1407" s="38"/>
      <c r="X1407" s="38"/>
      <c r="Y1407" s="38"/>
      <c r="Z1407" s="38"/>
      <c r="AA1407" s="38"/>
      <c r="AB1407" s="38"/>
      <c r="AC1407" s="38"/>
      <c r="AD1407" s="38"/>
      <c r="AE1407" s="38"/>
      <c r="AR1407" s="227" t="s">
        <v>457</v>
      </c>
      <c r="AT1407" s="227" t="s">
        <v>145</v>
      </c>
      <c r="AU1407" s="227" t="s">
        <v>150</v>
      </c>
      <c r="AY1407" s="17" t="s">
        <v>141</v>
      </c>
      <c r="BE1407" s="228">
        <f>IF(N1407="základní",J1407,0)</f>
        <v>0</v>
      </c>
      <c r="BF1407" s="228">
        <f>IF(N1407="snížená",J1407,0)</f>
        <v>0</v>
      </c>
      <c r="BG1407" s="228">
        <f>IF(N1407="zákl. přenesená",J1407,0)</f>
        <v>0</v>
      </c>
      <c r="BH1407" s="228">
        <f>IF(N1407="sníž. přenesená",J1407,0)</f>
        <v>0</v>
      </c>
      <c r="BI1407" s="228">
        <f>IF(N1407="nulová",J1407,0)</f>
        <v>0</v>
      </c>
      <c r="BJ1407" s="17" t="s">
        <v>150</v>
      </c>
      <c r="BK1407" s="228">
        <f>ROUND(I1407*H1407,2)</f>
        <v>0</v>
      </c>
      <c r="BL1407" s="17" t="s">
        <v>457</v>
      </c>
      <c r="BM1407" s="227" t="s">
        <v>1852</v>
      </c>
    </row>
    <row r="1408" s="12" customFormat="1" ht="22.8" customHeight="1">
      <c r="A1408" s="12"/>
      <c r="B1408" s="199"/>
      <c r="C1408" s="200"/>
      <c r="D1408" s="201" t="s">
        <v>72</v>
      </c>
      <c r="E1408" s="213" t="s">
        <v>1853</v>
      </c>
      <c r="F1408" s="213" t="s">
        <v>1854</v>
      </c>
      <c r="G1408" s="200"/>
      <c r="H1408" s="200"/>
      <c r="I1408" s="203"/>
      <c r="J1408" s="214">
        <f>BK1408</f>
        <v>0</v>
      </c>
      <c r="K1408" s="200"/>
      <c r="L1408" s="205"/>
      <c r="M1408" s="206"/>
      <c r="N1408" s="207"/>
      <c r="O1408" s="207"/>
      <c r="P1408" s="208">
        <f>SUM(P1409:P1474)</f>
        <v>0</v>
      </c>
      <c r="Q1408" s="207"/>
      <c r="R1408" s="208">
        <f>SUM(R1409:R1474)</f>
        <v>0.35508490000000004</v>
      </c>
      <c r="S1408" s="207"/>
      <c r="T1408" s="209">
        <f>SUM(T1409:T1474)</f>
        <v>0.07868</v>
      </c>
      <c r="U1408" s="12"/>
      <c r="V1408" s="12"/>
      <c r="W1408" s="12"/>
      <c r="X1408" s="12"/>
      <c r="Y1408" s="12"/>
      <c r="Z1408" s="12"/>
      <c r="AA1408" s="12"/>
      <c r="AB1408" s="12"/>
      <c r="AC1408" s="12"/>
      <c r="AD1408" s="12"/>
      <c r="AE1408" s="12"/>
      <c r="AR1408" s="210" t="s">
        <v>150</v>
      </c>
      <c r="AT1408" s="211" t="s">
        <v>72</v>
      </c>
      <c r="AU1408" s="211" t="s">
        <v>81</v>
      </c>
      <c r="AY1408" s="210" t="s">
        <v>141</v>
      </c>
      <c r="BK1408" s="212">
        <f>SUM(BK1409:BK1474)</f>
        <v>0</v>
      </c>
    </row>
    <row r="1409" s="2" customFormat="1" ht="24.15" customHeight="1">
      <c r="A1409" s="38"/>
      <c r="B1409" s="39"/>
      <c r="C1409" s="215" t="s">
        <v>1855</v>
      </c>
      <c r="D1409" s="215" t="s">
        <v>145</v>
      </c>
      <c r="E1409" s="216" t="s">
        <v>1856</v>
      </c>
      <c r="F1409" s="217" t="s">
        <v>1857</v>
      </c>
      <c r="G1409" s="218" t="s">
        <v>148</v>
      </c>
      <c r="H1409" s="219">
        <v>33.326000000000001</v>
      </c>
      <c r="I1409" s="220"/>
      <c r="J1409" s="221">
        <f>ROUND(I1409*H1409,2)</f>
        <v>0</v>
      </c>
      <c r="K1409" s="222"/>
      <c r="L1409" s="44"/>
      <c r="M1409" s="223" t="s">
        <v>1</v>
      </c>
      <c r="N1409" s="224" t="s">
        <v>39</v>
      </c>
      <c r="O1409" s="91"/>
      <c r="P1409" s="225">
        <f>O1409*H1409</f>
        <v>0</v>
      </c>
      <c r="Q1409" s="225">
        <v>0</v>
      </c>
      <c r="R1409" s="225">
        <f>Q1409*H1409</f>
        <v>0</v>
      </c>
      <c r="S1409" s="225">
        <v>0</v>
      </c>
      <c r="T1409" s="226">
        <f>S1409*H1409</f>
        <v>0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227" t="s">
        <v>457</v>
      </c>
      <c r="AT1409" s="227" t="s">
        <v>145</v>
      </c>
      <c r="AU1409" s="227" t="s">
        <v>150</v>
      </c>
      <c r="AY1409" s="17" t="s">
        <v>141</v>
      </c>
      <c r="BE1409" s="228">
        <f>IF(N1409="základní",J1409,0)</f>
        <v>0</v>
      </c>
      <c r="BF1409" s="228">
        <f>IF(N1409="snížená",J1409,0)</f>
        <v>0</v>
      </c>
      <c r="BG1409" s="228">
        <f>IF(N1409="zákl. přenesená",J1409,0)</f>
        <v>0</v>
      </c>
      <c r="BH1409" s="228">
        <f>IF(N1409="sníž. přenesená",J1409,0)</f>
        <v>0</v>
      </c>
      <c r="BI1409" s="228">
        <f>IF(N1409="nulová",J1409,0)</f>
        <v>0</v>
      </c>
      <c r="BJ1409" s="17" t="s">
        <v>150</v>
      </c>
      <c r="BK1409" s="228">
        <f>ROUND(I1409*H1409,2)</f>
        <v>0</v>
      </c>
      <c r="BL1409" s="17" t="s">
        <v>457</v>
      </c>
      <c r="BM1409" s="227" t="s">
        <v>1858</v>
      </c>
    </row>
    <row r="1410" s="13" customFormat="1">
      <c r="A1410" s="13"/>
      <c r="B1410" s="229"/>
      <c r="C1410" s="230"/>
      <c r="D1410" s="231" t="s">
        <v>152</v>
      </c>
      <c r="E1410" s="232" t="s">
        <v>1</v>
      </c>
      <c r="F1410" s="233" t="s">
        <v>194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152</v>
      </c>
      <c r="AU1410" s="239" t="s">
        <v>150</v>
      </c>
      <c r="AV1410" s="13" t="s">
        <v>81</v>
      </c>
      <c r="AW1410" s="13" t="s">
        <v>30</v>
      </c>
      <c r="AX1410" s="13" t="s">
        <v>73</v>
      </c>
      <c r="AY1410" s="239" t="s">
        <v>141</v>
      </c>
    </row>
    <row r="1411" s="14" customFormat="1">
      <c r="A1411" s="14"/>
      <c r="B1411" s="240"/>
      <c r="C1411" s="241"/>
      <c r="D1411" s="231" t="s">
        <v>152</v>
      </c>
      <c r="E1411" s="242" t="s">
        <v>1</v>
      </c>
      <c r="F1411" s="243" t="s">
        <v>195</v>
      </c>
      <c r="G1411" s="241"/>
      <c r="H1411" s="244">
        <v>6.452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152</v>
      </c>
      <c r="AU1411" s="250" t="s">
        <v>150</v>
      </c>
      <c r="AV1411" s="14" t="s">
        <v>150</v>
      </c>
      <c r="AW1411" s="14" t="s">
        <v>30</v>
      </c>
      <c r="AX1411" s="14" t="s">
        <v>73</v>
      </c>
      <c r="AY1411" s="250" t="s">
        <v>141</v>
      </c>
    </row>
    <row r="1412" s="13" customFormat="1">
      <c r="A1412" s="13"/>
      <c r="B1412" s="229"/>
      <c r="C1412" s="230"/>
      <c r="D1412" s="231" t="s">
        <v>152</v>
      </c>
      <c r="E1412" s="232" t="s">
        <v>1</v>
      </c>
      <c r="F1412" s="233" t="s">
        <v>202</v>
      </c>
      <c r="G1412" s="230"/>
      <c r="H1412" s="232" t="s">
        <v>1</v>
      </c>
      <c r="I1412" s="234"/>
      <c r="J1412" s="230"/>
      <c r="K1412" s="230"/>
      <c r="L1412" s="235"/>
      <c r="M1412" s="236"/>
      <c r="N1412" s="237"/>
      <c r="O1412" s="237"/>
      <c r="P1412" s="237"/>
      <c r="Q1412" s="237"/>
      <c r="R1412" s="237"/>
      <c r="S1412" s="237"/>
      <c r="T1412" s="23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9" t="s">
        <v>152</v>
      </c>
      <c r="AU1412" s="239" t="s">
        <v>150</v>
      </c>
      <c r="AV1412" s="13" t="s">
        <v>81</v>
      </c>
      <c r="AW1412" s="13" t="s">
        <v>30</v>
      </c>
      <c r="AX1412" s="13" t="s">
        <v>73</v>
      </c>
      <c r="AY1412" s="239" t="s">
        <v>141</v>
      </c>
    </row>
    <row r="1413" s="14" customFormat="1">
      <c r="A1413" s="14"/>
      <c r="B1413" s="240"/>
      <c r="C1413" s="241"/>
      <c r="D1413" s="231" t="s">
        <v>152</v>
      </c>
      <c r="E1413" s="242" t="s">
        <v>1</v>
      </c>
      <c r="F1413" s="243" t="s">
        <v>203</v>
      </c>
      <c r="G1413" s="241"/>
      <c r="H1413" s="244">
        <v>25.02</v>
      </c>
      <c r="I1413" s="245"/>
      <c r="J1413" s="241"/>
      <c r="K1413" s="241"/>
      <c r="L1413" s="246"/>
      <c r="M1413" s="247"/>
      <c r="N1413" s="248"/>
      <c r="O1413" s="248"/>
      <c r="P1413" s="248"/>
      <c r="Q1413" s="248"/>
      <c r="R1413" s="248"/>
      <c r="S1413" s="248"/>
      <c r="T1413" s="249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0" t="s">
        <v>152</v>
      </c>
      <c r="AU1413" s="250" t="s">
        <v>150</v>
      </c>
      <c r="AV1413" s="14" t="s">
        <v>150</v>
      </c>
      <c r="AW1413" s="14" t="s">
        <v>30</v>
      </c>
      <c r="AX1413" s="14" t="s">
        <v>73</v>
      </c>
      <c r="AY1413" s="250" t="s">
        <v>141</v>
      </c>
    </row>
    <row r="1414" s="13" customFormat="1">
      <c r="A1414" s="13"/>
      <c r="B1414" s="229"/>
      <c r="C1414" s="230"/>
      <c r="D1414" s="231" t="s">
        <v>152</v>
      </c>
      <c r="E1414" s="232" t="s">
        <v>1</v>
      </c>
      <c r="F1414" s="233" t="s">
        <v>198</v>
      </c>
      <c r="G1414" s="230"/>
      <c r="H1414" s="232" t="s">
        <v>1</v>
      </c>
      <c r="I1414" s="234"/>
      <c r="J1414" s="230"/>
      <c r="K1414" s="230"/>
      <c r="L1414" s="235"/>
      <c r="M1414" s="236"/>
      <c r="N1414" s="237"/>
      <c r="O1414" s="237"/>
      <c r="P1414" s="237"/>
      <c r="Q1414" s="237"/>
      <c r="R1414" s="237"/>
      <c r="S1414" s="237"/>
      <c r="T1414" s="238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39" t="s">
        <v>152</v>
      </c>
      <c r="AU1414" s="239" t="s">
        <v>150</v>
      </c>
      <c r="AV1414" s="13" t="s">
        <v>81</v>
      </c>
      <c r="AW1414" s="13" t="s">
        <v>30</v>
      </c>
      <c r="AX1414" s="13" t="s">
        <v>73</v>
      </c>
      <c r="AY1414" s="239" t="s">
        <v>141</v>
      </c>
    </row>
    <row r="1415" s="14" customFormat="1">
      <c r="A1415" s="14"/>
      <c r="B1415" s="240"/>
      <c r="C1415" s="241"/>
      <c r="D1415" s="231" t="s">
        <v>152</v>
      </c>
      <c r="E1415" s="242" t="s">
        <v>1</v>
      </c>
      <c r="F1415" s="243" t="s">
        <v>199</v>
      </c>
      <c r="G1415" s="241"/>
      <c r="H1415" s="244">
        <v>1.8540000000000001</v>
      </c>
      <c r="I1415" s="245"/>
      <c r="J1415" s="241"/>
      <c r="K1415" s="241"/>
      <c r="L1415" s="246"/>
      <c r="M1415" s="247"/>
      <c r="N1415" s="248"/>
      <c r="O1415" s="248"/>
      <c r="P1415" s="248"/>
      <c r="Q1415" s="248"/>
      <c r="R1415" s="248"/>
      <c r="S1415" s="248"/>
      <c r="T1415" s="249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0" t="s">
        <v>152</v>
      </c>
      <c r="AU1415" s="250" t="s">
        <v>150</v>
      </c>
      <c r="AV1415" s="14" t="s">
        <v>150</v>
      </c>
      <c r="AW1415" s="14" t="s">
        <v>30</v>
      </c>
      <c r="AX1415" s="14" t="s">
        <v>73</v>
      </c>
      <c r="AY1415" s="250" t="s">
        <v>141</v>
      </c>
    </row>
    <row r="1416" s="15" customFormat="1">
      <c r="A1416" s="15"/>
      <c r="B1416" s="251"/>
      <c r="C1416" s="252"/>
      <c r="D1416" s="231" t="s">
        <v>152</v>
      </c>
      <c r="E1416" s="253" t="s">
        <v>1</v>
      </c>
      <c r="F1416" s="254" t="s">
        <v>170</v>
      </c>
      <c r="G1416" s="252"/>
      <c r="H1416" s="255">
        <v>33.326000000000001</v>
      </c>
      <c r="I1416" s="256"/>
      <c r="J1416" s="252"/>
      <c r="K1416" s="252"/>
      <c r="L1416" s="257"/>
      <c r="M1416" s="258"/>
      <c r="N1416" s="259"/>
      <c r="O1416" s="259"/>
      <c r="P1416" s="259"/>
      <c r="Q1416" s="259"/>
      <c r="R1416" s="259"/>
      <c r="S1416" s="259"/>
      <c r="T1416" s="260"/>
      <c r="U1416" s="15"/>
      <c r="V1416" s="15"/>
      <c r="W1416" s="15"/>
      <c r="X1416" s="15"/>
      <c r="Y1416" s="15"/>
      <c r="Z1416" s="15"/>
      <c r="AA1416" s="15"/>
      <c r="AB1416" s="15"/>
      <c r="AC1416" s="15"/>
      <c r="AD1416" s="15"/>
      <c r="AE1416" s="15"/>
      <c r="AT1416" s="261" t="s">
        <v>152</v>
      </c>
      <c r="AU1416" s="261" t="s">
        <v>150</v>
      </c>
      <c r="AV1416" s="15" t="s">
        <v>149</v>
      </c>
      <c r="AW1416" s="15" t="s">
        <v>30</v>
      </c>
      <c r="AX1416" s="15" t="s">
        <v>81</v>
      </c>
      <c r="AY1416" s="261" t="s">
        <v>141</v>
      </c>
    </row>
    <row r="1417" s="2" customFormat="1" ht="24.15" customHeight="1">
      <c r="A1417" s="38"/>
      <c r="B1417" s="39"/>
      <c r="C1417" s="215" t="s">
        <v>1859</v>
      </c>
      <c r="D1417" s="215" t="s">
        <v>145</v>
      </c>
      <c r="E1417" s="216" t="s">
        <v>1860</v>
      </c>
      <c r="F1417" s="217" t="s">
        <v>1861</v>
      </c>
      <c r="G1417" s="218" t="s">
        <v>148</v>
      </c>
      <c r="H1417" s="219">
        <v>6.452</v>
      </c>
      <c r="I1417" s="220"/>
      <c r="J1417" s="221">
        <f>ROUND(I1417*H1417,2)</f>
        <v>0</v>
      </c>
      <c r="K1417" s="222"/>
      <c r="L1417" s="44"/>
      <c r="M1417" s="223" t="s">
        <v>1</v>
      </c>
      <c r="N1417" s="224" t="s">
        <v>39</v>
      </c>
      <c r="O1417" s="91"/>
      <c r="P1417" s="225">
        <f>O1417*H1417</f>
        <v>0</v>
      </c>
      <c r="Q1417" s="225">
        <v>0</v>
      </c>
      <c r="R1417" s="225">
        <f>Q1417*H1417</f>
        <v>0</v>
      </c>
      <c r="S1417" s="225">
        <v>0</v>
      </c>
      <c r="T1417" s="226">
        <f>S1417*H1417</f>
        <v>0</v>
      </c>
      <c r="U1417" s="38"/>
      <c r="V1417" s="38"/>
      <c r="W1417" s="38"/>
      <c r="X1417" s="38"/>
      <c r="Y1417" s="38"/>
      <c r="Z1417" s="38"/>
      <c r="AA1417" s="38"/>
      <c r="AB1417" s="38"/>
      <c r="AC1417" s="38"/>
      <c r="AD1417" s="38"/>
      <c r="AE1417" s="38"/>
      <c r="AR1417" s="227" t="s">
        <v>457</v>
      </c>
      <c r="AT1417" s="227" t="s">
        <v>145</v>
      </c>
      <c r="AU1417" s="227" t="s">
        <v>150</v>
      </c>
      <c r="AY1417" s="17" t="s">
        <v>141</v>
      </c>
      <c r="BE1417" s="228">
        <f>IF(N1417="základní",J1417,0)</f>
        <v>0</v>
      </c>
      <c r="BF1417" s="228">
        <f>IF(N1417="snížená",J1417,0)</f>
        <v>0</v>
      </c>
      <c r="BG1417" s="228">
        <f>IF(N1417="zákl. přenesená",J1417,0)</f>
        <v>0</v>
      </c>
      <c r="BH1417" s="228">
        <f>IF(N1417="sníž. přenesená",J1417,0)</f>
        <v>0</v>
      </c>
      <c r="BI1417" s="228">
        <f>IF(N1417="nulová",J1417,0)</f>
        <v>0</v>
      </c>
      <c r="BJ1417" s="17" t="s">
        <v>150</v>
      </c>
      <c r="BK1417" s="228">
        <f>ROUND(I1417*H1417,2)</f>
        <v>0</v>
      </c>
      <c r="BL1417" s="17" t="s">
        <v>457</v>
      </c>
      <c r="BM1417" s="227" t="s">
        <v>1862</v>
      </c>
    </row>
    <row r="1418" s="13" customFormat="1">
      <c r="A1418" s="13"/>
      <c r="B1418" s="229"/>
      <c r="C1418" s="230"/>
      <c r="D1418" s="231" t="s">
        <v>152</v>
      </c>
      <c r="E1418" s="232" t="s">
        <v>1</v>
      </c>
      <c r="F1418" s="233" t="s">
        <v>194</v>
      </c>
      <c r="G1418" s="230"/>
      <c r="H1418" s="232" t="s">
        <v>1</v>
      </c>
      <c r="I1418" s="234"/>
      <c r="J1418" s="230"/>
      <c r="K1418" s="230"/>
      <c r="L1418" s="235"/>
      <c r="M1418" s="236"/>
      <c r="N1418" s="237"/>
      <c r="O1418" s="237"/>
      <c r="P1418" s="237"/>
      <c r="Q1418" s="237"/>
      <c r="R1418" s="237"/>
      <c r="S1418" s="237"/>
      <c r="T1418" s="238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39" t="s">
        <v>152</v>
      </c>
      <c r="AU1418" s="239" t="s">
        <v>150</v>
      </c>
      <c r="AV1418" s="13" t="s">
        <v>81</v>
      </c>
      <c r="AW1418" s="13" t="s">
        <v>30</v>
      </c>
      <c r="AX1418" s="13" t="s">
        <v>73</v>
      </c>
      <c r="AY1418" s="239" t="s">
        <v>141</v>
      </c>
    </row>
    <row r="1419" s="14" customFormat="1">
      <c r="A1419" s="14"/>
      <c r="B1419" s="240"/>
      <c r="C1419" s="241"/>
      <c r="D1419" s="231" t="s">
        <v>152</v>
      </c>
      <c r="E1419" s="242" t="s">
        <v>1</v>
      </c>
      <c r="F1419" s="243" t="s">
        <v>195</v>
      </c>
      <c r="G1419" s="241"/>
      <c r="H1419" s="244">
        <v>6.452</v>
      </c>
      <c r="I1419" s="245"/>
      <c r="J1419" s="241"/>
      <c r="K1419" s="241"/>
      <c r="L1419" s="246"/>
      <c r="M1419" s="247"/>
      <c r="N1419" s="248"/>
      <c r="O1419" s="248"/>
      <c r="P1419" s="248"/>
      <c r="Q1419" s="248"/>
      <c r="R1419" s="248"/>
      <c r="S1419" s="248"/>
      <c r="T1419" s="249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50" t="s">
        <v>152</v>
      </c>
      <c r="AU1419" s="250" t="s">
        <v>150</v>
      </c>
      <c r="AV1419" s="14" t="s">
        <v>150</v>
      </c>
      <c r="AW1419" s="14" t="s">
        <v>30</v>
      </c>
      <c r="AX1419" s="14" t="s">
        <v>73</v>
      </c>
      <c r="AY1419" s="250" t="s">
        <v>141</v>
      </c>
    </row>
    <row r="1420" s="15" customFormat="1">
      <c r="A1420" s="15"/>
      <c r="B1420" s="251"/>
      <c r="C1420" s="252"/>
      <c r="D1420" s="231" t="s">
        <v>152</v>
      </c>
      <c r="E1420" s="253" t="s">
        <v>1</v>
      </c>
      <c r="F1420" s="254" t="s">
        <v>170</v>
      </c>
      <c r="G1420" s="252"/>
      <c r="H1420" s="255">
        <v>6.452</v>
      </c>
      <c r="I1420" s="256"/>
      <c r="J1420" s="252"/>
      <c r="K1420" s="252"/>
      <c r="L1420" s="257"/>
      <c r="M1420" s="258"/>
      <c r="N1420" s="259"/>
      <c r="O1420" s="259"/>
      <c r="P1420" s="259"/>
      <c r="Q1420" s="259"/>
      <c r="R1420" s="259"/>
      <c r="S1420" s="259"/>
      <c r="T1420" s="260"/>
      <c r="U1420" s="15"/>
      <c r="V1420" s="15"/>
      <c r="W1420" s="15"/>
      <c r="X1420" s="15"/>
      <c r="Y1420" s="15"/>
      <c r="Z1420" s="15"/>
      <c r="AA1420" s="15"/>
      <c r="AB1420" s="15"/>
      <c r="AC1420" s="15"/>
      <c r="AD1420" s="15"/>
      <c r="AE1420" s="15"/>
      <c r="AT1420" s="261" t="s">
        <v>152</v>
      </c>
      <c r="AU1420" s="261" t="s">
        <v>150</v>
      </c>
      <c r="AV1420" s="15" t="s">
        <v>149</v>
      </c>
      <c r="AW1420" s="15" t="s">
        <v>30</v>
      </c>
      <c r="AX1420" s="15" t="s">
        <v>81</v>
      </c>
      <c r="AY1420" s="261" t="s">
        <v>141</v>
      </c>
    </row>
    <row r="1421" s="2" customFormat="1" ht="16.5" customHeight="1">
      <c r="A1421" s="38"/>
      <c r="B1421" s="39"/>
      <c r="C1421" s="215" t="s">
        <v>1863</v>
      </c>
      <c r="D1421" s="215" t="s">
        <v>145</v>
      </c>
      <c r="E1421" s="216" t="s">
        <v>1864</v>
      </c>
      <c r="F1421" s="217" t="s">
        <v>1865</v>
      </c>
      <c r="G1421" s="218" t="s">
        <v>148</v>
      </c>
      <c r="H1421" s="219">
        <v>33.326000000000001</v>
      </c>
      <c r="I1421" s="220"/>
      <c r="J1421" s="221">
        <f>ROUND(I1421*H1421,2)</f>
        <v>0</v>
      </c>
      <c r="K1421" s="222"/>
      <c r="L1421" s="44"/>
      <c r="M1421" s="223" t="s">
        <v>1</v>
      </c>
      <c r="N1421" s="224" t="s">
        <v>39</v>
      </c>
      <c r="O1421" s="91"/>
      <c r="P1421" s="225">
        <f>O1421*H1421</f>
        <v>0</v>
      </c>
      <c r="Q1421" s="225">
        <v>0</v>
      </c>
      <c r="R1421" s="225">
        <f>Q1421*H1421</f>
        <v>0</v>
      </c>
      <c r="S1421" s="225">
        <v>0</v>
      </c>
      <c r="T1421" s="226">
        <f>S1421*H1421</f>
        <v>0</v>
      </c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R1421" s="227" t="s">
        <v>457</v>
      </c>
      <c r="AT1421" s="227" t="s">
        <v>145</v>
      </c>
      <c r="AU1421" s="227" t="s">
        <v>150</v>
      </c>
      <c r="AY1421" s="17" t="s">
        <v>141</v>
      </c>
      <c r="BE1421" s="228">
        <f>IF(N1421="základní",J1421,0)</f>
        <v>0</v>
      </c>
      <c r="BF1421" s="228">
        <f>IF(N1421="snížená",J1421,0)</f>
        <v>0</v>
      </c>
      <c r="BG1421" s="228">
        <f>IF(N1421="zákl. přenesená",J1421,0)</f>
        <v>0</v>
      </c>
      <c r="BH1421" s="228">
        <f>IF(N1421="sníž. přenesená",J1421,0)</f>
        <v>0</v>
      </c>
      <c r="BI1421" s="228">
        <f>IF(N1421="nulová",J1421,0)</f>
        <v>0</v>
      </c>
      <c r="BJ1421" s="17" t="s">
        <v>150</v>
      </c>
      <c r="BK1421" s="228">
        <f>ROUND(I1421*H1421,2)</f>
        <v>0</v>
      </c>
      <c r="BL1421" s="17" t="s">
        <v>457</v>
      </c>
      <c r="BM1421" s="227" t="s">
        <v>1866</v>
      </c>
    </row>
    <row r="1422" s="13" customFormat="1">
      <c r="A1422" s="13"/>
      <c r="B1422" s="229"/>
      <c r="C1422" s="230"/>
      <c r="D1422" s="231" t="s">
        <v>152</v>
      </c>
      <c r="E1422" s="232" t="s">
        <v>1</v>
      </c>
      <c r="F1422" s="233" t="s">
        <v>194</v>
      </c>
      <c r="G1422" s="230"/>
      <c r="H1422" s="232" t="s">
        <v>1</v>
      </c>
      <c r="I1422" s="234"/>
      <c r="J1422" s="230"/>
      <c r="K1422" s="230"/>
      <c r="L1422" s="235"/>
      <c r="M1422" s="236"/>
      <c r="N1422" s="237"/>
      <c r="O1422" s="237"/>
      <c r="P1422" s="237"/>
      <c r="Q1422" s="237"/>
      <c r="R1422" s="237"/>
      <c r="S1422" s="237"/>
      <c r="T1422" s="238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39" t="s">
        <v>152</v>
      </c>
      <c r="AU1422" s="239" t="s">
        <v>150</v>
      </c>
      <c r="AV1422" s="13" t="s">
        <v>81</v>
      </c>
      <c r="AW1422" s="13" t="s">
        <v>30</v>
      </c>
      <c r="AX1422" s="13" t="s">
        <v>73</v>
      </c>
      <c r="AY1422" s="239" t="s">
        <v>141</v>
      </c>
    </row>
    <row r="1423" s="14" customFormat="1">
      <c r="A1423" s="14"/>
      <c r="B1423" s="240"/>
      <c r="C1423" s="241"/>
      <c r="D1423" s="231" t="s">
        <v>152</v>
      </c>
      <c r="E1423" s="242" t="s">
        <v>1</v>
      </c>
      <c r="F1423" s="243" t="s">
        <v>195</v>
      </c>
      <c r="G1423" s="241"/>
      <c r="H1423" s="244">
        <v>6.452</v>
      </c>
      <c r="I1423" s="245"/>
      <c r="J1423" s="241"/>
      <c r="K1423" s="241"/>
      <c r="L1423" s="246"/>
      <c r="M1423" s="247"/>
      <c r="N1423" s="248"/>
      <c r="O1423" s="248"/>
      <c r="P1423" s="248"/>
      <c r="Q1423" s="248"/>
      <c r="R1423" s="248"/>
      <c r="S1423" s="248"/>
      <c r="T1423" s="249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0" t="s">
        <v>152</v>
      </c>
      <c r="AU1423" s="250" t="s">
        <v>150</v>
      </c>
      <c r="AV1423" s="14" t="s">
        <v>150</v>
      </c>
      <c r="AW1423" s="14" t="s">
        <v>30</v>
      </c>
      <c r="AX1423" s="14" t="s">
        <v>73</v>
      </c>
      <c r="AY1423" s="250" t="s">
        <v>141</v>
      </c>
    </row>
    <row r="1424" s="13" customFormat="1">
      <c r="A1424" s="13"/>
      <c r="B1424" s="229"/>
      <c r="C1424" s="230"/>
      <c r="D1424" s="231" t="s">
        <v>152</v>
      </c>
      <c r="E1424" s="232" t="s">
        <v>1</v>
      </c>
      <c r="F1424" s="233" t="s">
        <v>202</v>
      </c>
      <c r="G1424" s="230"/>
      <c r="H1424" s="232" t="s">
        <v>1</v>
      </c>
      <c r="I1424" s="234"/>
      <c r="J1424" s="230"/>
      <c r="K1424" s="230"/>
      <c r="L1424" s="235"/>
      <c r="M1424" s="236"/>
      <c r="N1424" s="237"/>
      <c r="O1424" s="237"/>
      <c r="P1424" s="237"/>
      <c r="Q1424" s="237"/>
      <c r="R1424" s="237"/>
      <c r="S1424" s="237"/>
      <c r="T1424" s="238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39" t="s">
        <v>152</v>
      </c>
      <c r="AU1424" s="239" t="s">
        <v>150</v>
      </c>
      <c r="AV1424" s="13" t="s">
        <v>81</v>
      </c>
      <c r="AW1424" s="13" t="s">
        <v>30</v>
      </c>
      <c r="AX1424" s="13" t="s">
        <v>73</v>
      </c>
      <c r="AY1424" s="239" t="s">
        <v>141</v>
      </c>
    </row>
    <row r="1425" s="14" customFormat="1">
      <c r="A1425" s="14"/>
      <c r="B1425" s="240"/>
      <c r="C1425" s="241"/>
      <c r="D1425" s="231" t="s">
        <v>152</v>
      </c>
      <c r="E1425" s="242" t="s">
        <v>1</v>
      </c>
      <c r="F1425" s="243" t="s">
        <v>203</v>
      </c>
      <c r="G1425" s="241"/>
      <c r="H1425" s="244">
        <v>25.02</v>
      </c>
      <c r="I1425" s="245"/>
      <c r="J1425" s="241"/>
      <c r="K1425" s="241"/>
      <c r="L1425" s="246"/>
      <c r="M1425" s="247"/>
      <c r="N1425" s="248"/>
      <c r="O1425" s="248"/>
      <c r="P1425" s="248"/>
      <c r="Q1425" s="248"/>
      <c r="R1425" s="248"/>
      <c r="S1425" s="248"/>
      <c r="T1425" s="249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0" t="s">
        <v>152</v>
      </c>
      <c r="AU1425" s="250" t="s">
        <v>150</v>
      </c>
      <c r="AV1425" s="14" t="s">
        <v>150</v>
      </c>
      <c r="AW1425" s="14" t="s">
        <v>30</v>
      </c>
      <c r="AX1425" s="14" t="s">
        <v>73</v>
      </c>
      <c r="AY1425" s="250" t="s">
        <v>141</v>
      </c>
    </row>
    <row r="1426" s="13" customFormat="1">
      <c r="A1426" s="13"/>
      <c r="B1426" s="229"/>
      <c r="C1426" s="230"/>
      <c r="D1426" s="231" t="s">
        <v>152</v>
      </c>
      <c r="E1426" s="232" t="s">
        <v>1</v>
      </c>
      <c r="F1426" s="233" t="s">
        <v>198</v>
      </c>
      <c r="G1426" s="230"/>
      <c r="H1426" s="232" t="s">
        <v>1</v>
      </c>
      <c r="I1426" s="234"/>
      <c r="J1426" s="230"/>
      <c r="K1426" s="230"/>
      <c r="L1426" s="235"/>
      <c r="M1426" s="236"/>
      <c r="N1426" s="237"/>
      <c r="O1426" s="237"/>
      <c r="P1426" s="237"/>
      <c r="Q1426" s="237"/>
      <c r="R1426" s="237"/>
      <c r="S1426" s="237"/>
      <c r="T1426" s="238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39" t="s">
        <v>152</v>
      </c>
      <c r="AU1426" s="239" t="s">
        <v>150</v>
      </c>
      <c r="AV1426" s="13" t="s">
        <v>81</v>
      </c>
      <c r="AW1426" s="13" t="s">
        <v>30</v>
      </c>
      <c r="AX1426" s="13" t="s">
        <v>73</v>
      </c>
      <c r="AY1426" s="239" t="s">
        <v>141</v>
      </c>
    </row>
    <row r="1427" s="14" customFormat="1">
      <c r="A1427" s="14"/>
      <c r="B1427" s="240"/>
      <c r="C1427" s="241"/>
      <c r="D1427" s="231" t="s">
        <v>152</v>
      </c>
      <c r="E1427" s="242" t="s">
        <v>1</v>
      </c>
      <c r="F1427" s="243" t="s">
        <v>199</v>
      </c>
      <c r="G1427" s="241"/>
      <c r="H1427" s="244">
        <v>1.8540000000000001</v>
      </c>
      <c r="I1427" s="245"/>
      <c r="J1427" s="241"/>
      <c r="K1427" s="241"/>
      <c r="L1427" s="246"/>
      <c r="M1427" s="247"/>
      <c r="N1427" s="248"/>
      <c r="O1427" s="248"/>
      <c r="P1427" s="248"/>
      <c r="Q1427" s="248"/>
      <c r="R1427" s="248"/>
      <c r="S1427" s="248"/>
      <c r="T1427" s="249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0" t="s">
        <v>152</v>
      </c>
      <c r="AU1427" s="250" t="s">
        <v>150</v>
      </c>
      <c r="AV1427" s="14" t="s">
        <v>150</v>
      </c>
      <c r="AW1427" s="14" t="s">
        <v>30</v>
      </c>
      <c r="AX1427" s="14" t="s">
        <v>73</v>
      </c>
      <c r="AY1427" s="250" t="s">
        <v>141</v>
      </c>
    </row>
    <row r="1428" s="15" customFormat="1">
      <c r="A1428" s="15"/>
      <c r="B1428" s="251"/>
      <c r="C1428" s="252"/>
      <c r="D1428" s="231" t="s">
        <v>152</v>
      </c>
      <c r="E1428" s="253" t="s">
        <v>1</v>
      </c>
      <c r="F1428" s="254" t="s">
        <v>170</v>
      </c>
      <c r="G1428" s="252"/>
      <c r="H1428" s="255">
        <v>33.326000000000001</v>
      </c>
      <c r="I1428" s="256"/>
      <c r="J1428" s="252"/>
      <c r="K1428" s="252"/>
      <c r="L1428" s="257"/>
      <c r="M1428" s="258"/>
      <c r="N1428" s="259"/>
      <c r="O1428" s="259"/>
      <c r="P1428" s="259"/>
      <c r="Q1428" s="259"/>
      <c r="R1428" s="259"/>
      <c r="S1428" s="259"/>
      <c r="T1428" s="260"/>
      <c r="U1428" s="15"/>
      <c r="V1428" s="15"/>
      <c r="W1428" s="15"/>
      <c r="X1428" s="15"/>
      <c r="Y1428" s="15"/>
      <c r="Z1428" s="15"/>
      <c r="AA1428" s="15"/>
      <c r="AB1428" s="15"/>
      <c r="AC1428" s="15"/>
      <c r="AD1428" s="15"/>
      <c r="AE1428" s="15"/>
      <c r="AT1428" s="261" t="s">
        <v>152</v>
      </c>
      <c r="AU1428" s="261" t="s">
        <v>150</v>
      </c>
      <c r="AV1428" s="15" t="s">
        <v>149</v>
      </c>
      <c r="AW1428" s="15" t="s">
        <v>30</v>
      </c>
      <c r="AX1428" s="15" t="s">
        <v>81</v>
      </c>
      <c r="AY1428" s="261" t="s">
        <v>141</v>
      </c>
    </row>
    <row r="1429" s="2" customFormat="1" ht="24.15" customHeight="1">
      <c r="A1429" s="38"/>
      <c r="B1429" s="39"/>
      <c r="C1429" s="215" t="s">
        <v>1867</v>
      </c>
      <c r="D1429" s="215" t="s">
        <v>145</v>
      </c>
      <c r="E1429" s="216" t="s">
        <v>1868</v>
      </c>
      <c r="F1429" s="217" t="s">
        <v>1869</v>
      </c>
      <c r="G1429" s="218" t="s">
        <v>148</v>
      </c>
      <c r="H1429" s="219">
        <v>33.326000000000001</v>
      </c>
      <c r="I1429" s="220"/>
      <c r="J1429" s="221">
        <f>ROUND(I1429*H1429,2)</f>
        <v>0</v>
      </c>
      <c r="K1429" s="222"/>
      <c r="L1429" s="44"/>
      <c r="M1429" s="223" t="s">
        <v>1</v>
      </c>
      <c r="N1429" s="224" t="s">
        <v>39</v>
      </c>
      <c r="O1429" s="91"/>
      <c r="P1429" s="225">
        <f>O1429*H1429</f>
        <v>0</v>
      </c>
      <c r="Q1429" s="225">
        <v>0.00020000000000000001</v>
      </c>
      <c r="R1429" s="225">
        <f>Q1429*H1429</f>
        <v>0.0066652000000000005</v>
      </c>
      <c r="S1429" s="225">
        <v>0</v>
      </c>
      <c r="T1429" s="226">
        <f>S1429*H1429</f>
        <v>0</v>
      </c>
      <c r="U1429" s="38"/>
      <c r="V1429" s="38"/>
      <c r="W1429" s="38"/>
      <c r="X1429" s="38"/>
      <c r="Y1429" s="38"/>
      <c r="Z1429" s="38"/>
      <c r="AA1429" s="38"/>
      <c r="AB1429" s="38"/>
      <c r="AC1429" s="38"/>
      <c r="AD1429" s="38"/>
      <c r="AE1429" s="38"/>
      <c r="AR1429" s="227" t="s">
        <v>457</v>
      </c>
      <c r="AT1429" s="227" t="s">
        <v>145</v>
      </c>
      <c r="AU1429" s="227" t="s">
        <v>150</v>
      </c>
      <c r="AY1429" s="17" t="s">
        <v>141</v>
      </c>
      <c r="BE1429" s="228">
        <f>IF(N1429="základní",J1429,0)</f>
        <v>0</v>
      </c>
      <c r="BF1429" s="228">
        <f>IF(N1429="snížená",J1429,0)</f>
        <v>0</v>
      </c>
      <c r="BG1429" s="228">
        <f>IF(N1429="zákl. přenesená",J1429,0)</f>
        <v>0</v>
      </c>
      <c r="BH1429" s="228">
        <f>IF(N1429="sníž. přenesená",J1429,0)</f>
        <v>0</v>
      </c>
      <c r="BI1429" s="228">
        <f>IF(N1429="nulová",J1429,0)</f>
        <v>0</v>
      </c>
      <c r="BJ1429" s="17" t="s">
        <v>150</v>
      </c>
      <c r="BK1429" s="228">
        <f>ROUND(I1429*H1429,2)</f>
        <v>0</v>
      </c>
      <c r="BL1429" s="17" t="s">
        <v>457</v>
      </c>
      <c r="BM1429" s="227" t="s">
        <v>1870</v>
      </c>
    </row>
    <row r="1430" s="13" customFormat="1">
      <c r="A1430" s="13"/>
      <c r="B1430" s="229"/>
      <c r="C1430" s="230"/>
      <c r="D1430" s="231" t="s">
        <v>152</v>
      </c>
      <c r="E1430" s="232" t="s">
        <v>1</v>
      </c>
      <c r="F1430" s="233" t="s">
        <v>194</v>
      </c>
      <c r="G1430" s="230"/>
      <c r="H1430" s="232" t="s">
        <v>1</v>
      </c>
      <c r="I1430" s="234"/>
      <c r="J1430" s="230"/>
      <c r="K1430" s="230"/>
      <c r="L1430" s="235"/>
      <c r="M1430" s="236"/>
      <c r="N1430" s="237"/>
      <c r="O1430" s="237"/>
      <c r="P1430" s="237"/>
      <c r="Q1430" s="237"/>
      <c r="R1430" s="237"/>
      <c r="S1430" s="237"/>
      <c r="T1430" s="238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39" t="s">
        <v>152</v>
      </c>
      <c r="AU1430" s="239" t="s">
        <v>150</v>
      </c>
      <c r="AV1430" s="13" t="s">
        <v>81</v>
      </c>
      <c r="AW1430" s="13" t="s">
        <v>30</v>
      </c>
      <c r="AX1430" s="13" t="s">
        <v>73</v>
      </c>
      <c r="AY1430" s="239" t="s">
        <v>141</v>
      </c>
    </row>
    <row r="1431" s="14" customFormat="1">
      <c r="A1431" s="14"/>
      <c r="B1431" s="240"/>
      <c r="C1431" s="241"/>
      <c r="D1431" s="231" t="s">
        <v>152</v>
      </c>
      <c r="E1431" s="242" t="s">
        <v>1</v>
      </c>
      <c r="F1431" s="243" t="s">
        <v>195</v>
      </c>
      <c r="G1431" s="241"/>
      <c r="H1431" s="244">
        <v>6.452</v>
      </c>
      <c r="I1431" s="245"/>
      <c r="J1431" s="241"/>
      <c r="K1431" s="241"/>
      <c r="L1431" s="246"/>
      <c r="M1431" s="247"/>
      <c r="N1431" s="248"/>
      <c r="O1431" s="248"/>
      <c r="P1431" s="248"/>
      <c r="Q1431" s="248"/>
      <c r="R1431" s="248"/>
      <c r="S1431" s="248"/>
      <c r="T1431" s="249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0" t="s">
        <v>152</v>
      </c>
      <c r="AU1431" s="250" t="s">
        <v>150</v>
      </c>
      <c r="AV1431" s="14" t="s">
        <v>150</v>
      </c>
      <c r="AW1431" s="14" t="s">
        <v>30</v>
      </c>
      <c r="AX1431" s="14" t="s">
        <v>73</v>
      </c>
      <c r="AY1431" s="250" t="s">
        <v>141</v>
      </c>
    </row>
    <row r="1432" s="13" customFormat="1">
      <c r="A1432" s="13"/>
      <c r="B1432" s="229"/>
      <c r="C1432" s="230"/>
      <c r="D1432" s="231" t="s">
        <v>152</v>
      </c>
      <c r="E1432" s="232" t="s">
        <v>1</v>
      </c>
      <c r="F1432" s="233" t="s">
        <v>202</v>
      </c>
      <c r="G1432" s="230"/>
      <c r="H1432" s="232" t="s">
        <v>1</v>
      </c>
      <c r="I1432" s="234"/>
      <c r="J1432" s="230"/>
      <c r="K1432" s="230"/>
      <c r="L1432" s="235"/>
      <c r="M1432" s="236"/>
      <c r="N1432" s="237"/>
      <c r="O1432" s="237"/>
      <c r="P1432" s="237"/>
      <c r="Q1432" s="237"/>
      <c r="R1432" s="237"/>
      <c r="S1432" s="237"/>
      <c r="T1432" s="23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9" t="s">
        <v>152</v>
      </c>
      <c r="AU1432" s="239" t="s">
        <v>150</v>
      </c>
      <c r="AV1432" s="13" t="s">
        <v>81</v>
      </c>
      <c r="AW1432" s="13" t="s">
        <v>30</v>
      </c>
      <c r="AX1432" s="13" t="s">
        <v>73</v>
      </c>
      <c r="AY1432" s="239" t="s">
        <v>141</v>
      </c>
    </row>
    <row r="1433" s="14" customFormat="1">
      <c r="A1433" s="14"/>
      <c r="B1433" s="240"/>
      <c r="C1433" s="241"/>
      <c r="D1433" s="231" t="s">
        <v>152</v>
      </c>
      <c r="E1433" s="242" t="s">
        <v>1</v>
      </c>
      <c r="F1433" s="243" t="s">
        <v>203</v>
      </c>
      <c r="G1433" s="241"/>
      <c r="H1433" s="244">
        <v>25.02</v>
      </c>
      <c r="I1433" s="245"/>
      <c r="J1433" s="241"/>
      <c r="K1433" s="241"/>
      <c r="L1433" s="246"/>
      <c r="M1433" s="247"/>
      <c r="N1433" s="248"/>
      <c r="O1433" s="248"/>
      <c r="P1433" s="248"/>
      <c r="Q1433" s="248"/>
      <c r="R1433" s="248"/>
      <c r="S1433" s="248"/>
      <c r="T1433" s="24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0" t="s">
        <v>152</v>
      </c>
      <c r="AU1433" s="250" t="s">
        <v>150</v>
      </c>
      <c r="AV1433" s="14" t="s">
        <v>150</v>
      </c>
      <c r="AW1433" s="14" t="s">
        <v>30</v>
      </c>
      <c r="AX1433" s="14" t="s">
        <v>73</v>
      </c>
      <c r="AY1433" s="250" t="s">
        <v>141</v>
      </c>
    </row>
    <row r="1434" s="13" customFormat="1">
      <c r="A1434" s="13"/>
      <c r="B1434" s="229"/>
      <c r="C1434" s="230"/>
      <c r="D1434" s="231" t="s">
        <v>152</v>
      </c>
      <c r="E1434" s="232" t="s">
        <v>1</v>
      </c>
      <c r="F1434" s="233" t="s">
        <v>198</v>
      </c>
      <c r="G1434" s="230"/>
      <c r="H1434" s="232" t="s">
        <v>1</v>
      </c>
      <c r="I1434" s="234"/>
      <c r="J1434" s="230"/>
      <c r="K1434" s="230"/>
      <c r="L1434" s="235"/>
      <c r="M1434" s="236"/>
      <c r="N1434" s="237"/>
      <c r="O1434" s="237"/>
      <c r="P1434" s="237"/>
      <c r="Q1434" s="237"/>
      <c r="R1434" s="237"/>
      <c r="S1434" s="237"/>
      <c r="T1434" s="238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39" t="s">
        <v>152</v>
      </c>
      <c r="AU1434" s="239" t="s">
        <v>150</v>
      </c>
      <c r="AV1434" s="13" t="s">
        <v>81</v>
      </c>
      <c r="AW1434" s="13" t="s">
        <v>30</v>
      </c>
      <c r="AX1434" s="13" t="s">
        <v>73</v>
      </c>
      <c r="AY1434" s="239" t="s">
        <v>141</v>
      </c>
    </row>
    <row r="1435" s="14" customFormat="1">
      <c r="A1435" s="14"/>
      <c r="B1435" s="240"/>
      <c r="C1435" s="241"/>
      <c r="D1435" s="231" t="s">
        <v>152</v>
      </c>
      <c r="E1435" s="242" t="s">
        <v>1</v>
      </c>
      <c r="F1435" s="243" t="s">
        <v>199</v>
      </c>
      <c r="G1435" s="241"/>
      <c r="H1435" s="244">
        <v>1.8540000000000001</v>
      </c>
      <c r="I1435" s="245"/>
      <c r="J1435" s="241"/>
      <c r="K1435" s="241"/>
      <c r="L1435" s="246"/>
      <c r="M1435" s="247"/>
      <c r="N1435" s="248"/>
      <c r="O1435" s="248"/>
      <c r="P1435" s="248"/>
      <c r="Q1435" s="248"/>
      <c r="R1435" s="248"/>
      <c r="S1435" s="248"/>
      <c r="T1435" s="249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50" t="s">
        <v>152</v>
      </c>
      <c r="AU1435" s="250" t="s">
        <v>150</v>
      </c>
      <c r="AV1435" s="14" t="s">
        <v>150</v>
      </c>
      <c r="AW1435" s="14" t="s">
        <v>30</v>
      </c>
      <c r="AX1435" s="14" t="s">
        <v>73</v>
      </c>
      <c r="AY1435" s="250" t="s">
        <v>141</v>
      </c>
    </row>
    <row r="1436" s="15" customFormat="1">
      <c r="A1436" s="15"/>
      <c r="B1436" s="251"/>
      <c r="C1436" s="252"/>
      <c r="D1436" s="231" t="s">
        <v>152</v>
      </c>
      <c r="E1436" s="253" t="s">
        <v>1</v>
      </c>
      <c r="F1436" s="254" t="s">
        <v>170</v>
      </c>
      <c r="G1436" s="252"/>
      <c r="H1436" s="255">
        <v>33.326000000000001</v>
      </c>
      <c r="I1436" s="256"/>
      <c r="J1436" s="252"/>
      <c r="K1436" s="252"/>
      <c r="L1436" s="257"/>
      <c r="M1436" s="258"/>
      <c r="N1436" s="259"/>
      <c r="O1436" s="259"/>
      <c r="P1436" s="259"/>
      <c r="Q1436" s="259"/>
      <c r="R1436" s="259"/>
      <c r="S1436" s="259"/>
      <c r="T1436" s="260"/>
      <c r="U1436" s="15"/>
      <c r="V1436" s="15"/>
      <c r="W1436" s="15"/>
      <c r="X1436" s="15"/>
      <c r="Y1436" s="15"/>
      <c r="Z1436" s="15"/>
      <c r="AA1436" s="15"/>
      <c r="AB1436" s="15"/>
      <c r="AC1436" s="15"/>
      <c r="AD1436" s="15"/>
      <c r="AE1436" s="15"/>
      <c r="AT1436" s="261" t="s">
        <v>152</v>
      </c>
      <c r="AU1436" s="261" t="s">
        <v>150</v>
      </c>
      <c r="AV1436" s="15" t="s">
        <v>149</v>
      </c>
      <c r="AW1436" s="15" t="s">
        <v>30</v>
      </c>
      <c r="AX1436" s="15" t="s">
        <v>81</v>
      </c>
      <c r="AY1436" s="261" t="s">
        <v>141</v>
      </c>
    </row>
    <row r="1437" s="2" customFormat="1" ht="24.15" customHeight="1">
      <c r="A1437" s="38"/>
      <c r="B1437" s="39"/>
      <c r="C1437" s="215" t="s">
        <v>1871</v>
      </c>
      <c r="D1437" s="215" t="s">
        <v>145</v>
      </c>
      <c r="E1437" s="216" t="s">
        <v>1872</v>
      </c>
      <c r="F1437" s="217" t="s">
        <v>1873</v>
      </c>
      <c r="G1437" s="218" t="s">
        <v>148</v>
      </c>
      <c r="H1437" s="219">
        <v>33.326000000000001</v>
      </c>
      <c r="I1437" s="220"/>
      <c r="J1437" s="221">
        <f>ROUND(I1437*H1437,2)</f>
        <v>0</v>
      </c>
      <c r="K1437" s="222"/>
      <c r="L1437" s="44"/>
      <c r="M1437" s="223" t="s">
        <v>1</v>
      </c>
      <c r="N1437" s="224" t="s">
        <v>39</v>
      </c>
      <c r="O1437" s="91"/>
      <c r="P1437" s="225">
        <f>O1437*H1437</f>
        <v>0</v>
      </c>
      <c r="Q1437" s="225">
        <v>0.0044999999999999997</v>
      </c>
      <c r="R1437" s="225">
        <f>Q1437*H1437</f>
        <v>0.14996699999999999</v>
      </c>
      <c r="S1437" s="225">
        <v>0</v>
      </c>
      <c r="T1437" s="226">
        <f>S1437*H1437</f>
        <v>0</v>
      </c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R1437" s="227" t="s">
        <v>457</v>
      </c>
      <c r="AT1437" s="227" t="s">
        <v>145</v>
      </c>
      <c r="AU1437" s="227" t="s">
        <v>150</v>
      </c>
      <c r="AY1437" s="17" t="s">
        <v>141</v>
      </c>
      <c r="BE1437" s="228">
        <f>IF(N1437="základní",J1437,0)</f>
        <v>0</v>
      </c>
      <c r="BF1437" s="228">
        <f>IF(N1437="snížená",J1437,0)</f>
        <v>0</v>
      </c>
      <c r="BG1437" s="228">
        <f>IF(N1437="zákl. přenesená",J1437,0)</f>
        <v>0</v>
      </c>
      <c r="BH1437" s="228">
        <f>IF(N1437="sníž. přenesená",J1437,0)</f>
        <v>0</v>
      </c>
      <c r="BI1437" s="228">
        <f>IF(N1437="nulová",J1437,0)</f>
        <v>0</v>
      </c>
      <c r="BJ1437" s="17" t="s">
        <v>150</v>
      </c>
      <c r="BK1437" s="228">
        <f>ROUND(I1437*H1437,2)</f>
        <v>0</v>
      </c>
      <c r="BL1437" s="17" t="s">
        <v>457</v>
      </c>
      <c r="BM1437" s="227" t="s">
        <v>1874</v>
      </c>
    </row>
    <row r="1438" s="13" customFormat="1">
      <c r="A1438" s="13"/>
      <c r="B1438" s="229"/>
      <c r="C1438" s="230"/>
      <c r="D1438" s="231" t="s">
        <v>152</v>
      </c>
      <c r="E1438" s="232" t="s">
        <v>1</v>
      </c>
      <c r="F1438" s="233" t="s">
        <v>194</v>
      </c>
      <c r="G1438" s="230"/>
      <c r="H1438" s="232" t="s">
        <v>1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9" t="s">
        <v>152</v>
      </c>
      <c r="AU1438" s="239" t="s">
        <v>150</v>
      </c>
      <c r="AV1438" s="13" t="s">
        <v>81</v>
      </c>
      <c r="AW1438" s="13" t="s">
        <v>30</v>
      </c>
      <c r="AX1438" s="13" t="s">
        <v>73</v>
      </c>
      <c r="AY1438" s="239" t="s">
        <v>141</v>
      </c>
    </row>
    <row r="1439" s="14" customFormat="1">
      <c r="A1439" s="14"/>
      <c r="B1439" s="240"/>
      <c r="C1439" s="241"/>
      <c r="D1439" s="231" t="s">
        <v>152</v>
      </c>
      <c r="E1439" s="242" t="s">
        <v>1</v>
      </c>
      <c r="F1439" s="243" t="s">
        <v>195</v>
      </c>
      <c r="G1439" s="241"/>
      <c r="H1439" s="244">
        <v>6.452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0" t="s">
        <v>152</v>
      </c>
      <c r="AU1439" s="250" t="s">
        <v>150</v>
      </c>
      <c r="AV1439" s="14" t="s">
        <v>150</v>
      </c>
      <c r="AW1439" s="14" t="s">
        <v>30</v>
      </c>
      <c r="AX1439" s="14" t="s">
        <v>73</v>
      </c>
      <c r="AY1439" s="250" t="s">
        <v>141</v>
      </c>
    </row>
    <row r="1440" s="13" customFormat="1">
      <c r="A1440" s="13"/>
      <c r="B1440" s="229"/>
      <c r="C1440" s="230"/>
      <c r="D1440" s="231" t="s">
        <v>152</v>
      </c>
      <c r="E1440" s="232" t="s">
        <v>1</v>
      </c>
      <c r="F1440" s="233" t="s">
        <v>202</v>
      </c>
      <c r="G1440" s="230"/>
      <c r="H1440" s="232" t="s">
        <v>1</v>
      </c>
      <c r="I1440" s="234"/>
      <c r="J1440" s="230"/>
      <c r="K1440" s="230"/>
      <c r="L1440" s="235"/>
      <c r="M1440" s="236"/>
      <c r="N1440" s="237"/>
      <c r="O1440" s="237"/>
      <c r="P1440" s="237"/>
      <c r="Q1440" s="237"/>
      <c r="R1440" s="237"/>
      <c r="S1440" s="237"/>
      <c r="T1440" s="23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9" t="s">
        <v>152</v>
      </c>
      <c r="AU1440" s="239" t="s">
        <v>150</v>
      </c>
      <c r="AV1440" s="13" t="s">
        <v>81</v>
      </c>
      <c r="AW1440" s="13" t="s">
        <v>30</v>
      </c>
      <c r="AX1440" s="13" t="s">
        <v>73</v>
      </c>
      <c r="AY1440" s="239" t="s">
        <v>141</v>
      </c>
    </row>
    <row r="1441" s="14" customFormat="1">
      <c r="A1441" s="14"/>
      <c r="B1441" s="240"/>
      <c r="C1441" s="241"/>
      <c r="D1441" s="231" t="s">
        <v>152</v>
      </c>
      <c r="E1441" s="242" t="s">
        <v>1</v>
      </c>
      <c r="F1441" s="243" t="s">
        <v>203</v>
      </c>
      <c r="G1441" s="241"/>
      <c r="H1441" s="244">
        <v>25.02</v>
      </c>
      <c r="I1441" s="245"/>
      <c r="J1441" s="241"/>
      <c r="K1441" s="241"/>
      <c r="L1441" s="246"/>
      <c r="M1441" s="247"/>
      <c r="N1441" s="248"/>
      <c r="O1441" s="248"/>
      <c r="P1441" s="248"/>
      <c r="Q1441" s="248"/>
      <c r="R1441" s="248"/>
      <c r="S1441" s="248"/>
      <c r="T1441" s="24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0" t="s">
        <v>152</v>
      </c>
      <c r="AU1441" s="250" t="s">
        <v>150</v>
      </c>
      <c r="AV1441" s="14" t="s">
        <v>150</v>
      </c>
      <c r="AW1441" s="14" t="s">
        <v>30</v>
      </c>
      <c r="AX1441" s="14" t="s">
        <v>73</v>
      </c>
      <c r="AY1441" s="250" t="s">
        <v>141</v>
      </c>
    </row>
    <row r="1442" s="13" customFormat="1">
      <c r="A1442" s="13"/>
      <c r="B1442" s="229"/>
      <c r="C1442" s="230"/>
      <c r="D1442" s="231" t="s">
        <v>152</v>
      </c>
      <c r="E1442" s="232" t="s">
        <v>1</v>
      </c>
      <c r="F1442" s="233" t="s">
        <v>198</v>
      </c>
      <c r="G1442" s="230"/>
      <c r="H1442" s="232" t="s">
        <v>1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9" t="s">
        <v>152</v>
      </c>
      <c r="AU1442" s="239" t="s">
        <v>150</v>
      </c>
      <c r="AV1442" s="13" t="s">
        <v>81</v>
      </c>
      <c r="AW1442" s="13" t="s">
        <v>30</v>
      </c>
      <c r="AX1442" s="13" t="s">
        <v>73</v>
      </c>
      <c r="AY1442" s="239" t="s">
        <v>141</v>
      </c>
    </row>
    <row r="1443" s="14" customFormat="1">
      <c r="A1443" s="14"/>
      <c r="B1443" s="240"/>
      <c r="C1443" s="241"/>
      <c r="D1443" s="231" t="s">
        <v>152</v>
      </c>
      <c r="E1443" s="242" t="s">
        <v>1</v>
      </c>
      <c r="F1443" s="243" t="s">
        <v>199</v>
      </c>
      <c r="G1443" s="241"/>
      <c r="H1443" s="244">
        <v>1.8540000000000001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0" t="s">
        <v>152</v>
      </c>
      <c r="AU1443" s="250" t="s">
        <v>150</v>
      </c>
      <c r="AV1443" s="14" t="s">
        <v>150</v>
      </c>
      <c r="AW1443" s="14" t="s">
        <v>30</v>
      </c>
      <c r="AX1443" s="14" t="s">
        <v>73</v>
      </c>
      <c r="AY1443" s="250" t="s">
        <v>141</v>
      </c>
    </row>
    <row r="1444" s="15" customFormat="1">
      <c r="A1444" s="15"/>
      <c r="B1444" s="251"/>
      <c r="C1444" s="252"/>
      <c r="D1444" s="231" t="s">
        <v>152</v>
      </c>
      <c r="E1444" s="253" t="s">
        <v>1</v>
      </c>
      <c r="F1444" s="254" t="s">
        <v>170</v>
      </c>
      <c r="G1444" s="252"/>
      <c r="H1444" s="255">
        <v>33.326000000000001</v>
      </c>
      <c r="I1444" s="256"/>
      <c r="J1444" s="252"/>
      <c r="K1444" s="252"/>
      <c r="L1444" s="257"/>
      <c r="M1444" s="258"/>
      <c r="N1444" s="259"/>
      <c r="O1444" s="259"/>
      <c r="P1444" s="259"/>
      <c r="Q1444" s="259"/>
      <c r="R1444" s="259"/>
      <c r="S1444" s="259"/>
      <c r="T1444" s="260"/>
      <c r="U1444" s="15"/>
      <c r="V1444" s="15"/>
      <c r="W1444" s="15"/>
      <c r="X1444" s="15"/>
      <c r="Y1444" s="15"/>
      <c r="Z1444" s="15"/>
      <c r="AA1444" s="15"/>
      <c r="AB1444" s="15"/>
      <c r="AC1444" s="15"/>
      <c r="AD1444" s="15"/>
      <c r="AE1444" s="15"/>
      <c r="AT1444" s="261" t="s">
        <v>152</v>
      </c>
      <c r="AU1444" s="261" t="s">
        <v>150</v>
      </c>
      <c r="AV1444" s="15" t="s">
        <v>149</v>
      </c>
      <c r="AW1444" s="15" t="s">
        <v>30</v>
      </c>
      <c r="AX1444" s="15" t="s">
        <v>81</v>
      </c>
      <c r="AY1444" s="261" t="s">
        <v>141</v>
      </c>
    </row>
    <row r="1445" s="2" customFormat="1" ht="24.15" customHeight="1">
      <c r="A1445" s="38"/>
      <c r="B1445" s="39"/>
      <c r="C1445" s="215" t="s">
        <v>1875</v>
      </c>
      <c r="D1445" s="215" t="s">
        <v>145</v>
      </c>
      <c r="E1445" s="216" t="s">
        <v>1876</v>
      </c>
      <c r="F1445" s="217" t="s">
        <v>1877</v>
      </c>
      <c r="G1445" s="218" t="s">
        <v>148</v>
      </c>
      <c r="H1445" s="219">
        <v>31.472000000000001</v>
      </c>
      <c r="I1445" s="220"/>
      <c r="J1445" s="221">
        <f>ROUND(I1445*H1445,2)</f>
        <v>0</v>
      </c>
      <c r="K1445" s="222"/>
      <c r="L1445" s="44"/>
      <c r="M1445" s="223" t="s">
        <v>1</v>
      </c>
      <c r="N1445" s="224" t="s">
        <v>39</v>
      </c>
      <c r="O1445" s="91"/>
      <c r="P1445" s="225">
        <f>O1445*H1445</f>
        <v>0</v>
      </c>
      <c r="Q1445" s="225">
        <v>0</v>
      </c>
      <c r="R1445" s="225">
        <f>Q1445*H1445</f>
        <v>0</v>
      </c>
      <c r="S1445" s="225">
        <v>0.0025000000000000001</v>
      </c>
      <c r="T1445" s="226">
        <f>S1445*H1445</f>
        <v>0.07868</v>
      </c>
      <c r="U1445" s="38"/>
      <c r="V1445" s="38"/>
      <c r="W1445" s="38"/>
      <c r="X1445" s="38"/>
      <c r="Y1445" s="38"/>
      <c r="Z1445" s="38"/>
      <c r="AA1445" s="38"/>
      <c r="AB1445" s="38"/>
      <c r="AC1445" s="38"/>
      <c r="AD1445" s="38"/>
      <c r="AE1445" s="38"/>
      <c r="AR1445" s="227" t="s">
        <v>457</v>
      </c>
      <c r="AT1445" s="227" t="s">
        <v>145</v>
      </c>
      <c r="AU1445" s="227" t="s">
        <v>150</v>
      </c>
      <c r="AY1445" s="17" t="s">
        <v>141</v>
      </c>
      <c r="BE1445" s="228">
        <f>IF(N1445="základní",J1445,0)</f>
        <v>0</v>
      </c>
      <c r="BF1445" s="228">
        <f>IF(N1445="snížená",J1445,0)</f>
        <v>0</v>
      </c>
      <c r="BG1445" s="228">
        <f>IF(N1445="zákl. přenesená",J1445,0)</f>
        <v>0</v>
      </c>
      <c r="BH1445" s="228">
        <f>IF(N1445="sníž. přenesená",J1445,0)</f>
        <v>0</v>
      </c>
      <c r="BI1445" s="228">
        <f>IF(N1445="nulová",J1445,0)</f>
        <v>0</v>
      </c>
      <c r="BJ1445" s="17" t="s">
        <v>150</v>
      </c>
      <c r="BK1445" s="228">
        <f>ROUND(I1445*H1445,2)</f>
        <v>0</v>
      </c>
      <c r="BL1445" s="17" t="s">
        <v>457</v>
      </c>
      <c r="BM1445" s="227" t="s">
        <v>1878</v>
      </c>
    </row>
    <row r="1446" s="13" customFormat="1">
      <c r="A1446" s="13"/>
      <c r="B1446" s="229"/>
      <c r="C1446" s="230"/>
      <c r="D1446" s="231" t="s">
        <v>152</v>
      </c>
      <c r="E1446" s="232" t="s">
        <v>1</v>
      </c>
      <c r="F1446" s="233" t="s">
        <v>194</v>
      </c>
      <c r="G1446" s="230"/>
      <c r="H1446" s="232" t="s">
        <v>1</v>
      </c>
      <c r="I1446" s="234"/>
      <c r="J1446" s="230"/>
      <c r="K1446" s="230"/>
      <c r="L1446" s="235"/>
      <c r="M1446" s="236"/>
      <c r="N1446" s="237"/>
      <c r="O1446" s="237"/>
      <c r="P1446" s="237"/>
      <c r="Q1446" s="237"/>
      <c r="R1446" s="237"/>
      <c r="S1446" s="237"/>
      <c r="T1446" s="23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9" t="s">
        <v>152</v>
      </c>
      <c r="AU1446" s="239" t="s">
        <v>150</v>
      </c>
      <c r="AV1446" s="13" t="s">
        <v>81</v>
      </c>
      <c r="AW1446" s="13" t="s">
        <v>30</v>
      </c>
      <c r="AX1446" s="13" t="s">
        <v>73</v>
      </c>
      <c r="AY1446" s="239" t="s">
        <v>141</v>
      </c>
    </row>
    <row r="1447" s="14" customFormat="1">
      <c r="A1447" s="14"/>
      <c r="B1447" s="240"/>
      <c r="C1447" s="241"/>
      <c r="D1447" s="231" t="s">
        <v>152</v>
      </c>
      <c r="E1447" s="242" t="s">
        <v>1</v>
      </c>
      <c r="F1447" s="243" t="s">
        <v>195</v>
      </c>
      <c r="G1447" s="241"/>
      <c r="H1447" s="244">
        <v>6.452</v>
      </c>
      <c r="I1447" s="245"/>
      <c r="J1447" s="241"/>
      <c r="K1447" s="241"/>
      <c r="L1447" s="246"/>
      <c r="M1447" s="247"/>
      <c r="N1447" s="248"/>
      <c r="O1447" s="248"/>
      <c r="P1447" s="248"/>
      <c r="Q1447" s="248"/>
      <c r="R1447" s="248"/>
      <c r="S1447" s="248"/>
      <c r="T1447" s="249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0" t="s">
        <v>152</v>
      </c>
      <c r="AU1447" s="250" t="s">
        <v>150</v>
      </c>
      <c r="AV1447" s="14" t="s">
        <v>150</v>
      </c>
      <c r="AW1447" s="14" t="s">
        <v>30</v>
      </c>
      <c r="AX1447" s="14" t="s">
        <v>73</v>
      </c>
      <c r="AY1447" s="250" t="s">
        <v>141</v>
      </c>
    </row>
    <row r="1448" s="13" customFormat="1">
      <c r="A1448" s="13"/>
      <c r="B1448" s="229"/>
      <c r="C1448" s="230"/>
      <c r="D1448" s="231" t="s">
        <v>152</v>
      </c>
      <c r="E1448" s="232" t="s">
        <v>1</v>
      </c>
      <c r="F1448" s="233" t="s">
        <v>202</v>
      </c>
      <c r="G1448" s="230"/>
      <c r="H1448" s="232" t="s">
        <v>1</v>
      </c>
      <c r="I1448" s="234"/>
      <c r="J1448" s="230"/>
      <c r="K1448" s="230"/>
      <c r="L1448" s="235"/>
      <c r="M1448" s="236"/>
      <c r="N1448" s="237"/>
      <c r="O1448" s="237"/>
      <c r="P1448" s="237"/>
      <c r="Q1448" s="237"/>
      <c r="R1448" s="237"/>
      <c r="S1448" s="237"/>
      <c r="T1448" s="238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39" t="s">
        <v>152</v>
      </c>
      <c r="AU1448" s="239" t="s">
        <v>150</v>
      </c>
      <c r="AV1448" s="13" t="s">
        <v>81</v>
      </c>
      <c r="AW1448" s="13" t="s">
        <v>30</v>
      </c>
      <c r="AX1448" s="13" t="s">
        <v>73</v>
      </c>
      <c r="AY1448" s="239" t="s">
        <v>141</v>
      </c>
    </row>
    <row r="1449" s="14" customFormat="1">
      <c r="A1449" s="14"/>
      <c r="B1449" s="240"/>
      <c r="C1449" s="241"/>
      <c r="D1449" s="231" t="s">
        <v>152</v>
      </c>
      <c r="E1449" s="242" t="s">
        <v>1</v>
      </c>
      <c r="F1449" s="243" t="s">
        <v>203</v>
      </c>
      <c r="G1449" s="241"/>
      <c r="H1449" s="244">
        <v>25.02</v>
      </c>
      <c r="I1449" s="245"/>
      <c r="J1449" s="241"/>
      <c r="K1449" s="241"/>
      <c r="L1449" s="246"/>
      <c r="M1449" s="247"/>
      <c r="N1449" s="248"/>
      <c r="O1449" s="248"/>
      <c r="P1449" s="248"/>
      <c r="Q1449" s="248"/>
      <c r="R1449" s="248"/>
      <c r="S1449" s="248"/>
      <c r="T1449" s="249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0" t="s">
        <v>152</v>
      </c>
      <c r="AU1449" s="250" t="s">
        <v>150</v>
      </c>
      <c r="AV1449" s="14" t="s">
        <v>150</v>
      </c>
      <c r="AW1449" s="14" t="s">
        <v>30</v>
      </c>
      <c r="AX1449" s="14" t="s">
        <v>73</v>
      </c>
      <c r="AY1449" s="250" t="s">
        <v>141</v>
      </c>
    </row>
    <row r="1450" s="15" customFormat="1">
      <c r="A1450" s="15"/>
      <c r="B1450" s="251"/>
      <c r="C1450" s="252"/>
      <c r="D1450" s="231" t="s">
        <v>152</v>
      </c>
      <c r="E1450" s="253" t="s">
        <v>1</v>
      </c>
      <c r="F1450" s="254" t="s">
        <v>170</v>
      </c>
      <c r="G1450" s="252"/>
      <c r="H1450" s="255">
        <v>31.472000000000001</v>
      </c>
      <c r="I1450" s="256"/>
      <c r="J1450" s="252"/>
      <c r="K1450" s="252"/>
      <c r="L1450" s="257"/>
      <c r="M1450" s="258"/>
      <c r="N1450" s="259"/>
      <c r="O1450" s="259"/>
      <c r="P1450" s="259"/>
      <c r="Q1450" s="259"/>
      <c r="R1450" s="259"/>
      <c r="S1450" s="259"/>
      <c r="T1450" s="260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61" t="s">
        <v>152</v>
      </c>
      <c r="AU1450" s="261" t="s">
        <v>150</v>
      </c>
      <c r="AV1450" s="15" t="s">
        <v>149</v>
      </c>
      <c r="AW1450" s="15" t="s">
        <v>30</v>
      </c>
      <c r="AX1450" s="15" t="s">
        <v>81</v>
      </c>
      <c r="AY1450" s="261" t="s">
        <v>141</v>
      </c>
    </row>
    <row r="1451" s="2" customFormat="1" ht="21.75" customHeight="1">
      <c r="A1451" s="38"/>
      <c r="B1451" s="39"/>
      <c r="C1451" s="215" t="s">
        <v>1879</v>
      </c>
      <c r="D1451" s="215" t="s">
        <v>145</v>
      </c>
      <c r="E1451" s="216" t="s">
        <v>1880</v>
      </c>
      <c r="F1451" s="217" t="s">
        <v>1881</v>
      </c>
      <c r="G1451" s="218" t="s">
        <v>148</v>
      </c>
      <c r="H1451" s="219">
        <v>33.326000000000001</v>
      </c>
      <c r="I1451" s="220"/>
      <c r="J1451" s="221">
        <f>ROUND(I1451*H1451,2)</f>
        <v>0</v>
      </c>
      <c r="K1451" s="222"/>
      <c r="L1451" s="44"/>
      <c r="M1451" s="223" t="s">
        <v>1</v>
      </c>
      <c r="N1451" s="224" t="s">
        <v>39</v>
      </c>
      <c r="O1451" s="91"/>
      <c r="P1451" s="225">
        <f>O1451*H1451</f>
        <v>0</v>
      </c>
      <c r="Q1451" s="225">
        <v>0.00029999999999999997</v>
      </c>
      <c r="R1451" s="225">
        <f>Q1451*H1451</f>
        <v>0.0099977999999999994</v>
      </c>
      <c r="S1451" s="225">
        <v>0</v>
      </c>
      <c r="T1451" s="226">
        <f>S1451*H1451</f>
        <v>0</v>
      </c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  <c r="AE1451" s="38"/>
      <c r="AR1451" s="227" t="s">
        <v>457</v>
      </c>
      <c r="AT1451" s="227" t="s">
        <v>145</v>
      </c>
      <c r="AU1451" s="227" t="s">
        <v>150</v>
      </c>
      <c r="AY1451" s="17" t="s">
        <v>141</v>
      </c>
      <c r="BE1451" s="228">
        <f>IF(N1451="základní",J1451,0)</f>
        <v>0</v>
      </c>
      <c r="BF1451" s="228">
        <f>IF(N1451="snížená",J1451,0)</f>
        <v>0</v>
      </c>
      <c r="BG1451" s="228">
        <f>IF(N1451="zákl. přenesená",J1451,0)</f>
        <v>0</v>
      </c>
      <c r="BH1451" s="228">
        <f>IF(N1451="sníž. přenesená",J1451,0)</f>
        <v>0</v>
      </c>
      <c r="BI1451" s="228">
        <f>IF(N1451="nulová",J1451,0)</f>
        <v>0</v>
      </c>
      <c r="BJ1451" s="17" t="s">
        <v>150</v>
      </c>
      <c r="BK1451" s="228">
        <f>ROUND(I1451*H1451,2)</f>
        <v>0</v>
      </c>
      <c r="BL1451" s="17" t="s">
        <v>457</v>
      </c>
      <c r="BM1451" s="227" t="s">
        <v>1882</v>
      </c>
    </row>
    <row r="1452" s="13" customFormat="1">
      <c r="A1452" s="13"/>
      <c r="B1452" s="229"/>
      <c r="C1452" s="230"/>
      <c r="D1452" s="231" t="s">
        <v>152</v>
      </c>
      <c r="E1452" s="232" t="s">
        <v>1</v>
      </c>
      <c r="F1452" s="233" t="s">
        <v>194</v>
      </c>
      <c r="G1452" s="230"/>
      <c r="H1452" s="232" t="s">
        <v>1</v>
      </c>
      <c r="I1452" s="234"/>
      <c r="J1452" s="230"/>
      <c r="K1452" s="230"/>
      <c r="L1452" s="235"/>
      <c r="M1452" s="236"/>
      <c r="N1452" s="237"/>
      <c r="O1452" s="237"/>
      <c r="P1452" s="237"/>
      <c r="Q1452" s="237"/>
      <c r="R1452" s="237"/>
      <c r="S1452" s="237"/>
      <c r="T1452" s="238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39" t="s">
        <v>152</v>
      </c>
      <c r="AU1452" s="239" t="s">
        <v>150</v>
      </c>
      <c r="AV1452" s="13" t="s">
        <v>81</v>
      </c>
      <c r="AW1452" s="13" t="s">
        <v>30</v>
      </c>
      <c r="AX1452" s="13" t="s">
        <v>73</v>
      </c>
      <c r="AY1452" s="239" t="s">
        <v>141</v>
      </c>
    </row>
    <row r="1453" s="14" customFormat="1">
      <c r="A1453" s="14"/>
      <c r="B1453" s="240"/>
      <c r="C1453" s="241"/>
      <c r="D1453" s="231" t="s">
        <v>152</v>
      </c>
      <c r="E1453" s="242" t="s">
        <v>1</v>
      </c>
      <c r="F1453" s="243" t="s">
        <v>195</v>
      </c>
      <c r="G1453" s="241"/>
      <c r="H1453" s="244">
        <v>6.452</v>
      </c>
      <c r="I1453" s="245"/>
      <c r="J1453" s="241"/>
      <c r="K1453" s="241"/>
      <c r="L1453" s="246"/>
      <c r="M1453" s="247"/>
      <c r="N1453" s="248"/>
      <c r="O1453" s="248"/>
      <c r="P1453" s="248"/>
      <c r="Q1453" s="248"/>
      <c r="R1453" s="248"/>
      <c r="S1453" s="248"/>
      <c r="T1453" s="249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50" t="s">
        <v>152</v>
      </c>
      <c r="AU1453" s="250" t="s">
        <v>150</v>
      </c>
      <c r="AV1453" s="14" t="s">
        <v>150</v>
      </c>
      <c r="AW1453" s="14" t="s">
        <v>30</v>
      </c>
      <c r="AX1453" s="14" t="s">
        <v>73</v>
      </c>
      <c r="AY1453" s="250" t="s">
        <v>141</v>
      </c>
    </row>
    <row r="1454" s="13" customFormat="1">
      <c r="A1454" s="13"/>
      <c r="B1454" s="229"/>
      <c r="C1454" s="230"/>
      <c r="D1454" s="231" t="s">
        <v>152</v>
      </c>
      <c r="E1454" s="232" t="s">
        <v>1</v>
      </c>
      <c r="F1454" s="233" t="s">
        <v>202</v>
      </c>
      <c r="G1454" s="230"/>
      <c r="H1454" s="232" t="s">
        <v>1</v>
      </c>
      <c r="I1454" s="234"/>
      <c r="J1454" s="230"/>
      <c r="K1454" s="230"/>
      <c r="L1454" s="235"/>
      <c r="M1454" s="236"/>
      <c r="N1454" s="237"/>
      <c r="O1454" s="237"/>
      <c r="P1454" s="237"/>
      <c r="Q1454" s="237"/>
      <c r="R1454" s="237"/>
      <c r="S1454" s="237"/>
      <c r="T1454" s="23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9" t="s">
        <v>152</v>
      </c>
      <c r="AU1454" s="239" t="s">
        <v>150</v>
      </c>
      <c r="AV1454" s="13" t="s">
        <v>81</v>
      </c>
      <c r="AW1454" s="13" t="s">
        <v>30</v>
      </c>
      <c r="AX1454" s="13" t="s">
        <v>73</v>
      </c>
      <c r="AY1454" s="239" t="s">
        <v>141</v>
      </c>
    </row>
    <row r="1455" s="14" customFormat="1">
      <c r="A1455" s="14"/>
      <c r="B1455" s="240"/>
      <c r="C1455" s="241"/>
      <c r="D1455" s="231" t="s">
        <v>152</v>
      </c>
      <c r="E1455" s="242" t="s">
        <v>1</v>
      </c>
      <c r="F1455" s="243" t="s">
        <v>203</v>
      </c>
      <c r="G1455" s="241"/>
      <c r="H1455" s="244">
        <v>25.02</v>
      </c>
      <c r="I1455" s="245"/>
      <c r="J1455" s="241"/>
      <c r="K1455" s="241"/>
      <c r="L1455" s="246"/>
      <c r="M1455" s="247"/>
      <c r="N1455" s="248"/>
      <c r="O1455" s="248"/>
      <c r="P1455" s="248"/>
      <c r="Q1455" s="248"/>
      <c r="R1455" s="248"/>
      <c r="S1455" s="248"/>
      <c r="T1455" s="249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0" t="s">
        <v>152</v>
      </c>
      <c r="AU1455" s="250" t="s">
        <v>150</v>
      </c>
      <c r="AV1455" s="14" t="s">
        <v>150</v>
      </c>
      <c r="AW1455" s="14" t="s">
        <v>30</v>
      </c>
      <c r="AX1455" s="14" t="s">
        <v>73</v>
      </c>
      <c r="AY1455" s="250" t="s">
        <v>141</v>
      </c>
    </row>
    <row r="1456" s="13" customFormat="1">
      <c r="A1456" s="13"/>
      <c r="B1456" s="229"/>
      <c r="C1456" s="230"/>
      <c r="D1456" s="231" t="s">
        <v>152</v>
      </c>
      <c r="E1456" s="232" t="s">
        <v>1</v>
      </c>
      <c r="F1456" s="233" t="s">
        <v>198</v>
      </c>
      <c r="G1456" s="230"/>
      <c r="H1456" s="232" t="s">
        <v>1</v>
      </c>
      <c r="I1456" s="234"/>
      <c r="J1456" s="230"/>
      <c r="K1456" s="230"/>
      <c r="L1456" s="235"/>
      <c r="M1456" s="236"/>
      <c r="N1456" s="237"/>
      <c r="O1456" s="237"/>
      <c r="P1456" s="237"/>
      <c r="Q1456" s="237"/>
      <c r="R1456" s="237"/>
      <c r="S1456" s="237"/>
      <c r="T1456" s="238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39" t="s">
        <v>152</v>
      </c>
      <c r="AU1456" s="239" t="s">
        <v>150</v>
      </c>
      <c r="AV1456" s="13" t="s">
        <v>81</v>
      </c>
      <c r="AW1456" s="13" t="s">
        <v>30</v>
      </c>
      <c r="AX1456" s="13" t="s">
        <v>73</v>
      </c>
      <c r="AY1456" s="239" t="s">
        <v>141</v>
      </c>
    </row>
    <row r="1457" s="14" customFormat="1">
      <c r="A1457" s="14"/>
      <c r="B1457" s="240"/>
      <c r="C1457" s="241"/>
      <c r="D1457" s="231" t="s">
        <v>152</v>
      </c>
      <c r="E1457" s="242" t="s">
        <v>1</v>
      </c>
      <c r="F1457" s="243" t="s">
        <v>199</v>
      </c>
      <c r="G1457" s="241"/>
      <c r="H1457" s="244">
        <v>1.8540000000000001</v>
      </c>
      <c r="I1457" s="245"/>
      <c r="J1457" s="241"/>
      <c r="K1457" s="241"/>
      <c r="L1457" s="246"/>
      <c r="M1457" s="247"/>
      <c r="N1457" s="248"/>
      <c r="O1457" s="248"/>
      <c r="P1457" s="248"/>
      <c r="Q1457" s="248"/>
      <c r="R1457" s="248"/>
      <c r="S1457" s="248"/>
      <c r="T1457" s="249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0" t="s">
        <v>152</v>
      </c>
      <c r="AU1457" s="250" t="s">
        <v>150</v>
      </c>
      <c r="AV1457" s="14" t="s">
        <v>150</v>
      </c>
      <c r="AW1457" s="14" t="s">
        <v>30</v>
      </c>
      <c r="AX1457" s="14" t="s">
        <v>73</v>
      </c>
      <c r="AY1457" s="250" t="s">
        <v>141</v>
      </c>
    </row>
    <row r="1458" s="15" customFormat="1">
      <c r="A1458" s="15"/>
      <c r="B1458" s="251"/>
      <c r="C1458" s="252"/>
      <c r="D1458" s="231" t="s">
        <v>152</v>
      </c>
      <c r="E1458" s="253" t="s">
        <v>1</v>
      </c>
      <c r="F1458" s="254" t="s">
        <v>170</v>
      </c>
      <c r="G1458" s="252"/>
      <c r="H1458" s="255">
        <v>33.326000000000001</v>
      </c>
      <c r="I1458" s="256"/>
      <c r="J1458" s="252"/>
      <c r="K1458" s="252"/>
      <c r="L1458" s="257"/>
      <c r="M1458" s="258"/>
      <c r="N1458" s="259"/>
      <c r="O1458" s="259"/>
      <c r="P1458" s="259"/>
      <c r="Q1458" s="259"/>
      <c r="R1458" s="259"/>
      <c r="S1458" s="259"/>
      <c r="T1458" s="260"/>
      <c r="U1458" s="15"/>
      <c r="V1458" s="15"/>
      <c r="W1458" s="15"/>
      <c r="X1458" s="15"/>
      <c r="Y1458" s="15"/>
      <c r="Z1458" s="15"/>
      <c r="AA1458" s="15"/>
      <c r="AB1458" s="15"/>
      <c r="AC1458" s="15"/>
      <c r="AD1458" s="15"/>
      <c r="AE1458" s="15"/>
      <c r="AT1458" s="261" t="s">
        <v>152</v>
      </c>
      <c r="AU1458" s="261" t="s">
        <v>150</v>
      </c>
      <c r="AV1458" s="15" t="s">
        <v>149</v>
      </c>
      <c r="AW1458" s="15" t="s">
        <v>30</v>
      </c>
      <c r="AX1458" s="15" t="s">
        <v>81</v>
      </c>
      <c r="AY1458" s="261" t="s">
        <v>141</v>
      </c>
    </row>
    <row r="1459" s="2" customFormat="1" ht="44.25" customHeight="1">
      <c r="A1459" s="38"/>
      <c r="B1459" s="39"/>
      <c r="C1459" s="262" t="s">
        <v>1883</v>
      </c>
      <c r="D1459" s="262" t="s">
        <v>465</v>
      </c>
      <c r="E1459" s="263" t="s">
        <v>1884</v>
      </c>
      <c r="F1459" s="264" t="s">
        <v>1885</v>
      </c>
      <c r="G1459" s="265" t="s">
        <v>148</v>
      </c>
      <c r="H1459" s="266">
        <v>36.658999999999999</v>
      </c>
      <c r="I1459" s="267"/>
      <c r="J1459" s="268">
        <f>ROUND(I1459*H1459,2)</f>
        <v>0</v>
      </c>
      <c r="K1459" s="269"/>
      <c r="L1459" s="270"/>
      <c r="M1459" s="271" t="s">
        <v>1</v>
      </c>
      <c r="N1459" s="272" t="s">
        <v>39</v>
      </c>
      <c r="O1459" s="91"/>
      <c r="P1459" s="225">
        <f>O1459*H1459</f>
        <v>0</v>
      </c>
      <c r="Q1459" s="225">
        <v>0.0051000000000000004</v>
      </c>
      <c r="R1459" s="225">
        <f>Q1459*H1459</f>
        <v>0.18696090000000001</v>
      </c>
      <c r="S1459" s="225">
        <v>0</v>
      </c>
      <c r="T1459" s="226">
        <f>S1459*H1459</f>
        <v>0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27" t="s">
        <v>468</v>
      </c>
      <c r="AT1459" s="227" t="s">
        <v>465</v>
      </c>
      <c r="AU1459" s="227" t="s">
        <v>150</v>
      </c>
      <c r="AY1459" s="17" t="s">
        <v>141</v>
      </c>
      <c r="BE1459" s="228">
        <f>IF(N1459="základní",J1459,0)</f>
        <v>0</v>
      </c>
      <c r="BF1459" s="228">
        <f>IF(N1459="snížená",J1459,0)</f>
        <v>0</v>
      </c>
      <c r="BG1459" s="228">
        <f>IF(N1459="zákl. přenesená",J1459,0)</f>
        <v>0</v>
      </c>
      <c r="BH1459" s="228">
        <f>IF(N1459="sníž. přenesená",J1459,0)</f>
        <v>0</v>
      </c>
      <c r="BI1459" s="228">
        <f>IF(N1459="nulová",J1459,0)</f>
        <v>0</v>
      </c>
      <c r="BJ1459" s="17" t="s">
        <v>150</v>
      </c>
      <c r="BK1459" s="228">
        <f>ROUND(I1459*H1459,2)</f>
        <v>0</v>
      </c>
      <c r="BL1459" s="17" t="s">
        <v>457</v>
      </c>
      <c r="BM1459" s="227" t="s">
        <v>1886</v>
      </c>
    </row>
    <row r="1460" s="14" customFormat="1">
      <c r="A1460" s="14"/>
      <c r="B1460" s="240"/>
      <c r="C1460" s="241"/>
      <c r="D1460" s="231" t="s">
        <v>152</v>
      </c>
      <c r="E1460" s="241"/>
      <c r="F1460" s="243" t="s">
        <v>1887</v>
      </c>
      <c r="G1460" s="241"/>
      <c r="H1460" s="244">
        <v>36.658999999999999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152</v>
      </c>
      <c r="AU1460" s="250" t="s">
        <v>150</v>
      </c>
      <c r="AV1460" s="14" t="s">
        <v>150</v>
      </c>
      <c r="AW1460" s="14" t="s">
        <v>4</v>
      </c>
      <c r="AX1460" s="14" t="s">
        <v>81</v>
      </c>
      <c r="AY1460" s="250" t="s">
        <v>141</v>
      </c>
    </row>
    <row r="1461" s="2" customFormat="1" ht="16.5" customHeight="1">
      <c r="A1461" s="38"/>
      <c r="B1461" s="39"/>
      <c r="C1461" s="215" t="s">
        <v>1888</v>
      </c>
      <c r="D1461" s="215" t="s">
        <v>145</v>
      </c>
      <c r="E1461" s="216" t="s">
        <v>1889</v>
      </c>
      <c r="F1461" s="217" t="s">
        <v>1890</v>
      </c>
      <c r="G1461" s="218" t="s">
        <v>180</v>
      </c>
      <c r="H1461" s="219">
        <v>49.799999999999997</v>
      </c>
      <c r="I1461" s="220"/>
      <c r="J1461" s="221">
        <f>ROUND(I1461*H1461,2)</f>
        <v>0</v>
      </c>
      <c r="K1461" s="222"/>
      <c r="L1461" s="44"/>
      <c r="M1461" s="223" t="s">
        <v>1</v>
      </c>
      <c r="N1461" s="224" t="s">
        <v>39</v>
      </c>
      <c r="O1461" s="91"/>
      <c r="P1461" s="225">
        <f>O1461*H1461</f>
        <v>0</v>
      </c>
      <c r="Q1461" s="225">
        <v>3.0000000000000001E-05</v>
      </c>
      <c r="R1461" s="225">
        <f>Q1461*H1461</f>
        <v>0.0014939999999999999</v>
      </c>
      <c r="S1461" s="225">
        <v>0</v>
      </c>
      <c r="T1461" s="226">
        <f>S1461*H1461</f>
        <v>0</v>
      </c>
      <c r="U1461" s="38"/>
      <c r="V1461" s="38"/>
      <c r="W1461" s="38"/>
      <c r="X1461" s="38"/>
      <c r="Y1461" s="38"/>
      <c r="Z1461" s="38"/>
      <c r="AA1461" s="38"/>
      <c r="AB1461" s="38"/>
      <c r="AC1461" s="38"/>
      <c r="AD1461" s="38"/>
      <c r="AE1461" s="38"/>
      <c r="AR1461" s="227" t="s">
        <v>457</v>
      </c>
      <c r="AT1461" s="227" t="s">
        <v>145</v>
      </c>
      <c r="AU1461" s="227" t="s">
        <v>150</v>
      </c>
      <c r="AY1461" s="17" t="s">
        <v>141</v>
      </c>
      <c r="BE1461" s="228">
        <f>IF(N1461="základní",J1461,0)</f>
        <v>0</v>
      </c>
      <c r="BF1461" s="228">
        <f>IF(N1461="snížená",J1461,0)</f>
        <v>0</v>
      </c>
      <c r="BG1461" s="228">
        <f>IF(N1461="zákl. přenesená",J1461,0)</f>
        <v>0</v>
      </c>
      <c r="BH1461" s="228">
        <f>IF(N1461="sníž. přenesená",J1461,0)</f>
        <v>0</v>
      </c>
      <c r="BI1461" s="228">
        <f>IF(N1461="nulová",J1461,0)</f>
        <v>0</v>
      </c>
      <c r="BJ1461" s="17" t="s">
        <v>150</v>
      </c>
      <c r="BK1461" s="228">
        <f>ROUND(I1461*H1461,2)</f>
        <v>0</v>
      </c>
      <c r="BL1461" s="17" t="s">
        <v>457</v>
      </c>
      <c r="BM1461" s="227" t="s">
        <v>1891</v>
      </c>
    </row>
    <row r="1462" s="13" customFormat="1">
      <c r="A1462" s="13"/>
      <c r="B1462" s="229"/>
      <c r="C1462" s="230"/>
      <c r="D1462" s="231" t="s">
        <v>152</v>
      </c>
      <c r="E1462" s="232" t="s">
        <v>1</v>
      </c>
      <c r="F1462" s="233" t="s">
        <v>1800</v>
      </c>
      <c r="G1462" s="230"/>
      <c r="H1462" s="232" t="s">
        <v>1</v>
      </c>
      <c r="I1462" s="234"/>
      <c r="J1462" s="230"/>
      <c r="K1462" s="230"/>
      <c r="L1462" s="235"/>
      <c r="M1462" s="236"/>
      <c r="N1462" s="237"/>
      <c r="O1462" s="237"/>
      <c r="P1462" s="237"/>
      <c r="Q1462" s="237"/>
      <c r="R1462" s="237"/>
      <c r="S1462" s="237"/>
      <c r="T1462" s="238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39" t="s">
        <v>152</v>
      </c>
      <c r="AU1462" s="239" t="s">
        <v>150</v>
      </c>
      <c r="AV1462" s="13" t="s">
        <v>81</v>
      </c>
      <c r="AW1462" s="13" t="s">
        <v>30</v>
      </c>
      <c r="AX1462" s="13" t="s">
        <v>73</v>
      </c>
      <c r="AY1462" s="239" t="s">
        <v>141</v>
      </c>
    </row>
    <row r="1463" s="13" customFormat="1">
      <c r="A1463" s="13"/>
      <c r="B1463" s="229"/>
      <c r="C1463" s="230"/>
      <c r="D1463" s="231" t="s">
        <v>152</v>
      </c>
      <c r="E1463" s="232" t="s">
        <v>1</v>
      </c>
      <c r="F1463" s="233" t="s">
        <v>194</v>
      </c>
      <c r="G1463" s="230"/>
      <c r="H1463" s="232" t="s">
        <v>1</v>
      </c>
      <c r="I1463" s="234"/>
      <c r="J1463" s="230"/>
      <c r="K1463" s="230"/>
      <c r="L1463" s="235"/>
      <c r="M1463" s="236"/>
      <c r="N1463" s="237"/>
      <c r="O1463" s="237"/>
      <c r="P1463" s="237"/>
      <c r="Q1463" s="237"/>
      <c r="R1463" s="237"/>
      <c r="S1463" s="237"/>
      <c r="T1463" s="238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39" t="s">
        <v>152</v>
      </c>
      <c r="AU1463" s="239" t="s">
        <v>150</v>
      </c>
      <c r="AV1463" s="13" t="s">
        <v>81</v>
      </c>
      <c r="AW1463" s="13" t="s">
        <v>30</v>
      </c>
      <c r="AX1463" s="13" t="s">
        <v>73</v>
      </c>
      <c r="AY1463" s="239" t="s">
        <v>141</v>
      </c>
    </row>
    <row r="1464" s="14" customFormat="1">
      <c r="A1464" s="14"/>
      <c r="B1464" s="240"/>
      <c r="C1464" s="241"/>
      <c r="D1464" s="231" t="s">
        <v>152</v>
      </c>
      <c r="E1464" s="242" t="s">
        <v>1</v>
      </c>
      <c r="F1464" s="243" t="s">
        <v>1801</v>
      </c>
      <c r="G1464" s="241"/>
      <c r="H1464" s="244">
        <v>8.2439999999999998</v>
      </c>
      <c r="I1464" s="245"/>
      <c r="J1464" s="241"/>
      <c r="K1464" s="241"/>
      <c r="L1464" s="246"/>
      <c r="M1464" s="247"/>
      <c r="N1464" s="248"/>
      <c r="O1464" s="248"/>
      <c r="P1464" s="248"/>
      <c r="Q1464" s="248"/>
      <c r="R1464" s="248"/>
      <c r="S1464" s="248"/>
      <c r="T1464" s="249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0" t="s">
        <v>152</v>
      </c>
      <c r="AU1464" s="250" t="s">
        <v>150</v>
      </c>
      <c r="AV1464" s="14" t="s">
        <v>150</v>
      </c>
      <c r="AW1464" s="14" t="s">
        <v>30</v>
      </c>
      <c r="AX1464" s="14" t="s">
        <v>73</v>
      </c>
      <c r="AY1464" s="250" t="s">
        <v>141</v>
      </c>
    </row>
    <row r="1465" s="13" customFormat="1">
      <c r="A1465" s="13"/>
      <c r="B1465" s="229"/>
      <c r="C1465" s="230"/>
      <c r="D1465" s="231" t="s">
        <v>152</v>
      </c>
      <c r="E1465" s="232" t="s">
        <v>1</v>
      </c>
      <c r="F1465" s="233" t="s">
        <v>202</v>
      </c>
      <c r="G1465" s="230"/>
      <c r="H1465" s="232" t="s">
        <v>1</v>
      </c>
      <c r="I1465" s="234"/>
      <c r="J1465" s="230"/>
      <c r="K1465" s="230"/>
      <c r="L1465" s="235"/>
      <c r="M1465" s="236"/>
      <c r="N1465" s="237"/>
      <c r="O1465" s="237"/>
      <c r="P1465" s="237"/>
      <c r="Q1465" s="237"/>
      <c r="R1465" s="237"/>
      <c r="S1465" s="237"/>
      <c r="T1465" s="238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39" t="s">
        <v>152</v>
      </c>
      <c r="AU1465" s="239" t="s">
        <v>150</v>
      </c>
      <c r="AV1465" s="13" t="s">
        <v>81</v>
      </c>
      <c r="AW1465" s="13" t="s">
        <v>30</v>
      </c>
      <c r="AX1465" s="13" t="s">
        <v>73</v>
      </c>
      <c r="AY1465" s="239" t="s">
        <v>141</v>
      </c>
    </row>
    <row r="1466" s="14" customFormat="1">
      <c r="A1466" s="14"/>
      <c r="B1466" s="240"/>
      <c r="C1466" s="241"/>
      <c r="D1466" s="231" t="s">
        <v>152</v>
      </c>
      <c r="E1466" s="242" t="s">
        <v>1</v>
      </c>
      <c r="F1466" s="243" t="s">
        <v>1794</v>
      </c>
      <c r="G1466" s="241"/>
      <c r="H1466" s="244">
        <v>19.893000000000001</v>
      </c>
      <c r="I1466" s="245"/>
      <c r="J1466" s="241"/>
      <c r="K1466" s="241"/>
      <c r="L1466" s="246"/>
      <c r="M1466" s="247"/>
      <c r="N1466" s="248"/>
      <c r="O1466" s="248"/>
      <c r="P1466" s="248"/>
      <c r="Q1466" s="248"/>
      <c r="R1466" s="248"/>
      <c r="S1466" s="248"/>
      <c r="T1466" s="249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0" t="s">
        <v>152</v>
      </c>
      <c r="AU1466" s="250" t="s">
        <v>150</v>
      </c>
      <c r="AV1466" s="14" t="s">
        <v>150</v>
      </c>
      <c r="AW1466" s="14" t="s">
        <v>30</v>
      </c>
      <c r="AX1466" s="14" t="s">
        <v>73</v>
      </c>
      <c r="AY1466" s="250" t="s">
        <v>141</v>
      </c>
    </row>
    <row r="1467" s="13" customFormat="1">
      <c r="A1467" s="13"/>
      <c r="B1467" s="229"/>
      <c r="C1467" s="230"/>
      <c r="D1467" s="231" t="s">
        <v>152</v>
      </c>
      <c r="E1467" s="232" t="s">
        <v>1</v>
      </c>
      <c r="F1467" s="233" t="s">
        <v>204</v>
      </c>
      <c r="G1467" s="230"/>
      <c r="H1467" s="232" t="s">
        <v>1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9" t="s">
        <v>152</v>
      </c>
      <c r="AU1467" s="239" t="s">
        <v>150</v>
      </c>
      <c r="AV1467" s="13" t="s">
        <v>81</v>
      </c>
      <c r="AW1467" s="13" t="s">
        <v>30</v>
      </c>
      <c r="AX1467" s="13" t="s">
        <v>73</v>
      </c>
      <c r="AY1467" s="239" t="s">
        <v>141</v>
      </c>
    </row>
    <row r="1468" s="14" customFormat="1">
      <c r="A1468" s="14"/>
      <c r="B1468" s="240"/>
      <c r="C1468" s="241"/>
      <c r="D1468" s="231" t="s">
        <v>152</v>
      </c>
      <c r="E1468" s="242" t="s">
        <v>1</v>
      </c>
      <c r="F1468" s="243" t="s">
        <v>1892</v>
      </c>
      <c r="G1468" s="241"/>
      <c r="H1468" s="244">
        <v>16.954999999999998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0" t="s">
        <v>152</v>
      </c>
      <c r="AU1468" s="250" t="s">
        <v>150</v>
      </c>
      <c r="AV1468" s="14" t="s">
        <v>150</v>
      </c>
      <c r="AW1468" s="14" t="s">
        <v>30</v>
      </c>
      <c r="AX1468" s="14" t="s">
        <v>73</v>
      </c>
      <c r="AY1468" s="250" t="s">
        <v>141</v>
      </c>
    </row>
    <row r="1469" s="13" customFormat="1">
      <c r="A1469" s="13"/>
      <c r="B1469" s="229"/>
      <c r="C1469" s="230"/>
      <c r="D1469" s="231" t="s">
        <v>152</v>
      </c>
      <c r="E1469" s="232" t="s">
        <v>1</v>
      </c>
      <c r="F1469" s="233" t="s">
        <v>239</v>
      </c>
      <c r="G1469" s="230"/>
      <c r="H1469" s="232" t="s">
        <v>1</v>
      </c>
      <c r="I1469" s="234"/>
      <c r="J1469" s="230"/>
      <c r="K1469" s="230"/>
      <c r="L1469" s="235"/>
      <c r="M1469" s="236"/>
      <c r="N1469" s="237"/>
      <c r="O1469" s="237"/>
      <c r="P1469" s="237"/>
      <c r="Q1469" s="237"/>
      <c r="R1469" s="237"/>
      <c r="S1469" s="237"/>
      <c r="T1469" s="238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39" t="s">
        <v>152</v>
      </c>
      <c r="AU1469" s="239" t="s">
        <v>150</v>
      </c>
      <c r="AV1469" s="13" t="s">
        <v>81</v>
      </c>
      <c r="AW1469" s="13" t="s">
        <v>30</v>
      </c>
      <c r="AX1469" s="13" t="s">
        <v>73</v>
      </c>
      <c r="AY1469" s="239" t="s">
        <v>141</v>
      </c>
    </row>
    <row r="1470" s="14" customFormat="1">
      <c r="A1470" s="14"/>
      <c r="B1470" s="240"/>
      <c r="C1470" s="241"/>
      <c r="D1470" s="231" t="s">
        <v>152</v>
      </c>
      <c r="E1470" s="242" t="s">
        <v>1</v>
      </c>
      <c r="F1470" s="243" t="s">
        <v>1802</v>
      </c>
      <c r="G1470" s="241"/>
      <c r="H1470" s="244">
        <v>4.7080000000000002</v>
      </c>
      <c r="I1470" s="245"/>
      <c r="J1470" s="241"/>
      <c r="K1470" s="241"/>
      <c r="L1470" s="246"/>
      <c r="M1470" s="247"/>
      <c r="N1470" s="248"/>
      <c r="O1470" s="248"/>
      <c r="P1470" s="248"/>
      <c r="Q1470" s="248"/>
      <c r="R1470" s="248"/>
      <c r="S1470" s="248"/>
      <c r="T1470" s="249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0" t="s">
        <v>152</v>
      </c>
      <c r="AU1470" s="250" t="s">
        <v>150</v>
      </c>
      <c r="AV1470" s="14" t="s">
        <v>150</v>
      </c>
      <c r="AW1470" s="14" t="s">
        <v>30</v>
      </c>
      <c r="AX1470" s="14" t="s">
        <v>73</v>
      </c>
      <c r="AY1470" s="250" t="s">
        <v>141</v>
      </c>
    </row>
    <row r="1471" s="15" customFormat="1">
      <c r="A1471" s="15"/>
      <c r="B1471" s="251"/>
      <c r="C1471" s="252"/>
      <c r="D1471" s="231" t="s">
        <v>152</v>
      </c>
      <c r="E1471" s="253" t="s">
        <v>1</v>
      </c>
      <c r="F1471" s="254" t="s">
        <v>170</v>
      </c>
      <c r="G1471" s="252"/>
      <c r="H1471" s="255">
        <v>49.799999999999997</v>
      </c>
      <c r="I1471" s="256"/>
      <c r="J1471" s="252"/>
      <c r="K1471" s="252"/>
      <c r="L1471" s="257"/>
      <c r="M1471" s="258"/>
      <c r="N1471" s="259"/>
      <c r="O1471" s="259"/>
      <c r="P1471" s="259"/>
      <c r="Q1471" s="259"/>
      <c r="R1471" s="259"/>
      <c r="S1471" s="259"/>
      <c r="T1471" s="260"/>
      <c r="U1471" s="15"/>
      <c r="V1471" s="15"/>
      <c r="W1471" s="15"/>
      <c r="X1471" s="15"/>
      <c r="Y1471" s="15"/>
      <c r="Z1471" s="15"/>
      <c r="AA1471" s="15"/>
      <c r="AB1471" s="15"/>
      <c r="AC1471" s="15"/>
      <c r="AD1471" s="15"/>
      <c r="AE1471" s="15"/>
      <c r="AT1471" s="261" t="s">
        <v>152</v>
      </c>
      <c r="AU1471" s="261" t="s">
        <v>150</v>
      </c>
      <c r="AV1471" s="15" t="s">
        <v>149</v>
      </c>
      <c r="AW1471" s="15" t="s">
        <v>30</v>
      </c>
      <c r="AX1471" s="15" t="s">
        <v>81</v>
      </c>
      <c r="AY1471" s="261" t="s">
        <v>141</v>
      </c>
    </row>
    <row r="1472" s="2" customFormat="1" ht="24.15" customHeight="1">
      <c r="A1472" s="38"/>
      <c r="B1472" s="39"/>
      <c r="C1472" s="215" t="s">
        <v>1893</v>
      </c>
      <c r="D1472" s="215" t="s">
        <v>145</v>
      </c>
      <c r="E1472" s="216" t="s">
        <v>1894</v>
      </c>
      <c r="F1472" s="217" t="s">
        <v>1895</v>
      </c>
      <c r="G1472" s="218" t="s">
        <v>421</v>
      </c>
      <c r="H1472" s="219">
        <v>0.35499999999999998</v>
      </c>
      <c r="I1472" s="220"/>
      <c r="J1472" s="221">
        <f>ROUND(I1472*H1472,2)</f>
        <v>0</v>
      </c>
      <c r="K1472" s="222"/>
      <c r="L1472" s="44"/>
      <c r="M1472" s="223" t="s">
        <v>1</v>
      </c>
      <c r="N1472" s="224" t="s">
        <v>39</v>
      </c>
      <c r="O1472" s="91"/>
      <c r="P1472" s="225">
        <f>O1472*H1472</f>
        <v>0</v>
      </c>
      <c r="Q1472" s="225">
        <v>0</v>
      </c>
      <c r="R1472" s="225">
        <f>Q1472*H1472</f>
        <v>0</v>
      </c>
      <c r="S1472" s="225">
        <v>0</v>
      </c>
      <c r="T1472" s="226">
        <f>S1472*H1472</f>
        <v>0</v>
      </c>
      <c r="U1472" s="38"/>
      <c r="V1472" s="38"/>
      <c r="W1472" s="38"/>
      <c r="X1472" s="38"/>
      <c r="Y1472" s="38"/>
      <c r="Z1472" s="38"/>
      <c r="AA1472" s="38"/>
      <c r="AB1472" s="38"/>
      <c r="AC1472" s="38"/>
      <c r="AD1472" s="38"/>
      <c r="AE1472" s="38"/>
      <c r="AR1472" s="227" t="s">
        <v>457</v>
      </c>
      <c r="AT1472" s="227" t="s">
        <v>145</v>
      </c>
      <c r="AU1472" s="227" t="s">
        <v>150</v>
      </c>
      <c r="AY1472" s="17" t="s">
        <v>141</v>
      </c>
      <c r="BE1472" s="228">
        <f>IF(N1472="základní",J1472,0)</f>
        <v>0</v>
      </c>
      <c r="BF1472" s="228">
        <f>IF(N1472="snížená",J1472,0)</f>
        <v>0</v>
      </c>
      <c r="BG1472" s="228">
        <f>IF(N1472="zákl. přenesená",J1472,0)</f>
        <v>0</v>
      </c>
      <c r="BH1472" s="228">
        <f>IF(N1472="sníž. přenesená",J1472,0)</f>
        <v>0</v>
      </c>
      <c r="BI1472" s="228">
        <f>IF(N1472="nulová",J1472,0)</f>
        <v>0</v>
      </c>
      <c r="BJ1472" s="17" t="s">
        <v>150</v>
      </c>
      <c r="BK1472" s="228">
        <f>ROUND(I1472*H1472,2)</f>
        <v>0</v>
      </c>
      <c r="BL1472" s="17" t="s">
        <v>457</v>
      </c>
      <c r="BM1472" s="227" t="s">
        <v>1896</v>
      </c>
    </row>
    <row r="1473" s="2" customFormat="1" ht="24.15" customHeight="1">
      <c r="A1473" s="38"/>
      <c r="B1473" s="39"/>
      <c r="C1473" s="215" t="s">
        <v>1897</v>
      </c>
      <c r="D1473" s="215" t="s">
        <v>145</v>
      </c>
      <c r="E1473" s="216" t="s">
        <v>1898</v>
      </c>
      <c r="F1473" s="217" t="s">
        <v>1899</v>
      </c>
      <c r="G1473" s="218" t="s">
        <v>421</v>
      </c>
      <c r="H1473" s="219">
        <v>0.35499999999999998</v>
      </c>
      <c r="I1473" s="220"/>
      <c r="J1473" s="221">
        <f>ROUND(I1473*H1473,2)</f>
        <v>0</v>
      </c>
      <c r="K1473" s="222"/>
      <c r="L1473" s="44"/>
      <c r="M1473" s="223" t="s">
        <v>1</v>
      </c>
      <c r="N1473" s="224" t="s">
        <v>39</v>
      </c>
      <c r="O1473" s="91"/>
      <c r="P1473" s="225">
        <f>O1473*H1473</f>
        <v>0</v>
      </c>
      <c r="Q1473" s="225">
        <v>0</v>
      </c>
      <c r="R1473" s="225">
        <f>Q1473*H1473</f>
        <v>0</v>
      </c>
      <c r="S1473" s="225">
        <v>0</v>
      </c>
      <c r="T1473" s="226">
        <f>S1473*H1473</f>
        <v>0</v>
      </c>
      <c r="U1473" s="38"/>
      <c r="V1473" s="38"/>
      <c r="W1473" s="38"/>
      <c r="X1473" s="38"/>
      <c r="Y1473" s="38"/>
      <c r="Z1473" s="38"/>
      <c r="AA1473" s="38"/>
      <c r="AB1473" s="38"/>
      <c r="AC1473" s="38"/>
      <c r="AD1473" s="38"/>
      <c r="AE1473" s="38"/>
      <c r="AR1473" s="227" t="s">
        <v>457</v>
      </c>
      <c r="AT1473" s="227" t="s">
        <v>145</v>
      </c>
      <c r="AU1473" s="227" t="s">
        <v>150</v>
      </c>
      <c r="AY1473" s="17" t="s">
        <v>141</v>
      </c>
      <c r="BE1473" s="228">
        <f>IF(N1473="základní",J1473,0)</f>
        <v>0</v>
      </c>
      <c r="BF1473" s="228">
        <f>IF(N1473="snížená",J1473,0)</f>
        <v>0</v>
      </c>
      <c r="BG1473" s="228">
        <f>IF(N1473="zákl. přenesená",J1473,0)</f>
        <v>0</v>
      </c>
      <c r="BH1473" s="228">
        <f>IF(N1473="sníž. přenesená",J1473,0)</f>
        <v>0</v>
      </c>
      <c r="BI1473" s="228">
        <f>IF(N1473="nulová",J1473,0)</f>
        <v>0</v>
      </c>
      <c r="BJ1473" s="17" t="s">
        <v>150</v>
      </c>
      <c r="BK1473" s="228">
        <f>ROUND(I1473*H1473,2)</f>
        <v>0</v>
      </c>
      <c r="BL1473" s="17" t="s">
        <v>457</v>
      </c>
      <c r="BM1473" s="227" t="s">
        <v>1900</v>
      </c>
    </row>
    <row r="1474" s="2" customFormat="1" ht="24.15" customHeight="1">
      <c r="A1474" s="38"/>
      <c r="B1474" s="39"/>
      <c r="C1474" s="215" t="s">
        <v>1901</v>
      </c>
      <c r="D1474" s="215" t="s">
        <v>145</v>
      </c>
      <c r="E1474" s="216" t="s">
        <v>1902</v>
      </c>
      <c r="F1474" s="217" t="s">
        <v>1903</v>
      </c>
      <c r="G1474" s="218" t="s">
        <v>421</v>
      </c>
      <c r="H1474" s="219">
        <v>0.35499999999999998</v>
      </c>
      <c r="I1474" s="220"/>
      <c r="J1474" s="221">
        <f>ROUND(I1474*H1474,2)</f>
        <v>0</v>
      </c>
      <c r="K1474" s="222"/>
      <c r="L1474" s="44"/>
      <c r="M1474" s="223" t="s">
        <v>1</v>
      </c>
      <c r="N1474" s="224" t="s">
        <v>39</v>
      </c>
      <c r="O1474" s="91"/>
      <c r="P1474" s="225">
        <f>O1474*H1474</f>
        <v>0</v>
      </c>
      <c r="Q1474" s="225">
        <v>0</v>
      </c>
      <c r="R1474" s="225">
        <f>Q1474*H1474</f>
        <v>0</v>
      </c>
      <c r="S1474" s="225">
        <v>0</v>
      </c>
      <c r="T1474" s="226">
        <f>S1474*H1474</f>
        <v>0</v>
      </c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R1474" s="227" t="s">
        <v>457</v>
      </c>
      <c r="AT1474" s="227" t="s">
        <v>145</v>
      </c>
      <c r="AU1474" s="227" t="s">
        <v>150</v>
      </c>
      <c r="AY1474" s="17" t="s">
        <v>141</v>
      </c>
      <c r="BE1474" s="228">
        <f>IF(N1474="základní",J1474,0)</f>
        <v>0</v>
      </c>
      <c r="BF1474" s="228">
        <f>IF(N1474="snížená",J1474,0)</f>
        <v>0</v>
      </c>
      <c r="BG1474" s="228">
        <f>IF(N1474="zákl. přenesená",J1474,0)</f>
        <v>0</v>
      </c>
      <c r="BH1474" s="228">
        <f>IF(N1474="sníž. přenesená",J1474,0)</f>
        <v>0</v>
      </c>
      <c r="BI1474" s="228">
        <f>IF(N1474="nulová",J1474,0)</f>
        <v>0</v>
      </c>
      <c r="BJ1474" s="17" t="s">
        <v>150</v>
      </c>
      <c r="BK1474" s="228">
        <f>ROUND(I1474*H1474,2)</f>
        <v>0</v>
      </c>
      <c r="BL1474" s="17" t="s">
        <v>457</v>
      </c>
      <c r="BM1474" s="227" t="s">
        <v>1904</v>
      </c>
    </row>
    <row r="1475" s="12" customFormat="1" ht="22.8" customHeight="1">
      <c r="A1475" s="12"/>
      <c r="B1475" s="199"/>
      <c r="C1475" s="200"/>
      <c r="D1475" s="201" t="s">
        <v>72</v>
      </c>
      <c r="E1475" s="213" t="s">
        <v>1905</v>
      </c>
      <c r="F1475" s="213" t="s">
        <v>1906</v>
      </c>
      <c r="G1475" s="200"/>
      <c r="H1475" s="200"/>
      <c r="I1475" s="203"/>
      <c r="J1475" s="214">
        <f>BK1475</f>
        <v>0</v>
      </c>
      <c r="K1475" s="200"/>
      <c r="L1475" s="205"/>
      <c r="M1475" s="206"/>
      <c r="N1475" s="207"/>
      <c r="O1475" s="207"/>
      <c r="P1475" s="208">
        <f>SUM(P1476:P1552)</f>
        <v>0</v>
      </c>
      <c r="Q1475" s="207"/>
      <c r="R1475" s="208">
        <f>SUM(R1476:R1552)</f>
        <v>1.16871525</v>
      </c>
      <c r="S1475" s="207"/>
      <c r="T1475" s="209">
        <f>SUM(T1476:T1552)</f>
        <v>0.00108</v>
      </c>
      <c r="U1475" s="12"/>
      <c r="V1475" s="12"/>
      <c r="W1475" s="12"/>
      <c r="X1475" s="12"/>
      <c r="Y1475" s="12"/>
      <c r="Z1475" s="12"/>
      <c r="AA1475" s="12"/>
      <c r="AB1475" s="12"/>
      <c r="AC1475" s="12"/>
      <c r="AD1475" s="12"/>
      <c r="AE1475" s="12"/>
      <c r="AR1475" s="210" t="s">
        <v>150</v>
      </c>
      <c r="AT1475" s="211" t="s">
        <v>72</v>
      </c>
      <c r="AU1475" s="211" t="s">
        <v>81</v>
      </c>
      <c r="AY1475" s="210" t="s">
        <v>141</v>
      </c>
      <c r="BK1475" s="212">
        <f>SUM(BK1476:BK1552)</f>
        <v>0</v>
      </c>
    </row>
    <row r="1476" s="2" customFormat="1" ht="16.5" customHeight="1">
      <c r="A1476" s="38"/>
      <c r="B1476" s="39"/>
      <c r="C1476" s="215" t="s">
        <v>1907</v>
      </c>
      <c r="D1476" s="215" t="s">
        <v>145</v>
      </c>
      <c r="E1476" s="216" t="s">
        <v>1908</v>
      </c>
      <c r="F1476" s="217" t="s">
        <v>1909</v>
      </c>
      <c r="G1476" s="218" t="s">
        <v>148</v>
      </c>
      <c r="H1476" s="219">
        <v>28.704999999999998</v>
      </c>
      <c r="I1476" s="220"/>
      <c r="J1476" s="221">
        <f>ROUND(I1476*H1476,2)</f>
        <v>0</v>
      </c>
      <c r="K1476" s="222"/>
      <c r="L1476" s="44"/>
      <c r="M1476" s="223" t="s">
        <v>1</v>
      </c>
      <c r="N1476" s="224" t="s">
        <v>39</v>
      </c>
      <c r="O1476" s="91"/>
      <c r="P1476" s="225">
        <f>O1476*H1476</f>
        <v>0</v>
      </c>
      <c r="Q1476" s="225">
        <v>0</v>
      </c>
      <c r="R1476" s="225">
        <f>Q1476*H1476</f>
        <v>0</v>
      </c>
      <c r="S1476" s="225">
        <v>0</v>
      </c>
      <c r="T1476" s="226">
        <f>S1476*H1476</f>
        <v>0</v>
      </c>
      <c r="U1476" s="38"/>
      <c r="V1476" s="38"/>
      <c r="W1476" s="38"/>
      <c r="X1476" s="38"/>
      <c r="Y1476" s="38"/>
      <c r="Z1476" s="38"/>
      <c r="AA1476" s="38"/>
      <c r="AB1476" s="38"/>
      <c r="AC1476" s="38"/>
      <c r="AD1476" s="38"/>
      <c r="AE1476" s="38"/>
      <c r="AR1476" s="227" t="s">
        <v>457</v>
      </c>
      <c r="AT1476" s="227" t="s">
        <v>145</v>
      </c>
      <c r="AU1476" s="227" t="s">
        <v>150</v>
      </c>
      <c r="AY1476" s="17" t="s">
        <v>141</v>
      </c>
      <c r="BE1476" s="228">
        <f>IF(N1476="základní",J1476,0)</f>
        <v>0</v>
      </c>
      <c r="BF1476" s="228">
        <f>IF(N1476="snížená",J1476,0)</f>
        <v>0</v>
      </c>
      <c r="BG1476" s="228">
        <f>IF(N1476="zákl. přenesená",J1476,0)</f>
        <v>0</v>
      </c>
      <c r="BH1476" s="228">
        <f>IF(N1476="sníž. přenesená",J1476,0)</f>
        <v>0</v>
      </c>
      <c r="BI1476" s="228">
        <f>IF(N1476="nulová",J1476,0)</f>
        <v>0</v>
      </c>
      <c r="BJ1476" s="17" t="s">
        <v>150</v>
      </c>
      <c r="BK1476" s="228">
        <f>ROUND(I1476*H1476,2)</f>
        <v>0</v>
      </c>
      <c r="BL1476" s="17" t="s">
        <v>457</v>
      </c>
      <c r="BM1476" s="227" t="s">
        <v>1910</v>
      </c>
    </row>
    <row r="1477" s="13" customFormat="1">
      <c r="A1477" s="13"/>
      <c r="B1477" s="229"/>
      <c r="C1477" s="230"/>
      <c r="D1477" s="231" t="s">
        <v>152</v>
      </c>
      <c r="E1477" s="232" t="s">
        <v>1</v>
      </c>
      <c r="F1477" s="233" t="s">
        <v>220</v>
      </c>
      <c r="G1477" s="230"/>
      <c r="H1477" s="232" t="s">
        <v>1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9" t="s">
        <v>152</v>
      </c>
      <c r="AU1477" s="239" t="s">
        <v>150</v>
      </c>
      <c r="AV1477" s="13" t="s">
        <v>81</v>
      </c>
      <c r="AW1477" s="13" t="s">
        <v>30</v>
      </c>
      <c r="AX1477" s="13" t="s">
        <v>73</v>
      </c>
      <c r="AY1477" s="239" t="s">
        <v>141</v>
      </c>
    </row>
    <row r="1478" s="14" customFormat="1">
      <c r="A1478" s="14"/>
      <c r="B1478" s="240"/>
      <c r="C1478" s="241"/>
      <c r="D1478" s="231" t="s">
        <v>152</v>
      </c>
      <c r="E1478" s="242" t="s">
        <v>1</v>
      </c>
      <c r="F1478" s="243" t="s">
        <v>221</v>
      </c>
      <c r="G1478" s="241"/>
      <c r="H1478" s="244">
        <v>23.594999999999999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0" t="s">
        <v>152</v>
      </c>
      <c r="AU1478" s="250" t="s">
        <v>150</v>
      </c>
      <c r="AV1478" s="14" t="s">
        <v>150</v>
      </c>
      <c r="AW1478" s="14" t="s">
        <v>30</v>
      </c>
      <c r="AX1478" s="14" t="s">
        <v>73</v>
      </c>
      <c r="AY1478" s="250" t="s">
        <v>141</v>
      </c>
    </row>
    <row r="1479" s="13" customFormat="1">
      <c r="A1479" s="13"/>
      <c r="B1479" s="229"/>
      <c r="C1479" s="230"/>
      <c r="D1479" s="231" t="s">
        <v>152</v>
      </c>
      <c r="E1479" s="232" t="s">
        <v>1</v>
      </c>
      <c r="F1479" s="233" t="s">
        <v>222</v>
      </c>
      <c r="G1479" s="230"/>
      <c r="H1479" s="232" t="s">
        <v>1</v>
      </c>
      <c r="I1479" s="234"/>
      <c r="J1479" s="230"/>
      <c r="K1479" s="230"/>
      <c r="L1479" s="235"/>
      <c r="M1479" s="236"/>
      <c r="N1479" s="237"/>
      <c r="O1479" s="237"/>
      <c r="P1479" s="237"/>
      <c r="Q1479" s="237"/>
      <c r="R1479" s="237"/>
      <c r="S1479" s="237"/>
      <c r="T1479" s="23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39" t="s">
        <v>152</v>
      </c>
      <c r="AU1479" s="239" t="s">
        <v>150</v>
      </c>
      <c r="AV1479" s="13" t="s">
        <v>81</v>
      </c>
      <c r="AW1479" s="13" t="s">
        <v>30</v>
      </c>
      <c r="AX1479" s="13" t="s">
        <v>73</v>
      </c>
      <c r="AY1479" s="239" t="s">
        <v>141</v>
      </c>
    </row>
    <row r="1480" s="14" customFormat="1">
      <c r="A1480" s="14"/>
      <c r="B1480" s="240"/>
      <c r="C1480" s="241"/>
      <c r="D1480" s="231" t="s">
        <v>152</v>
      </c>
      <c r="E1480" s="242" t="s">
        <v>1</v>
      </c>
      <c r="F1480" s="243" t="s">
        <v>223</v>
      </c>
      <c r="G1480" s="241"/>
      <c r="H1480" s="244">
        <v>5.1100000000000003</v>
      </c>
      <c r="I1480" s="245"/>
      <c r="J1480" s="241"/>
      <c r="K1480" s="241"/>
      <c r="L1480" s="246"/>
      <c r="M1480" s="247"/>
      <c r="N1480" s="248"/>
      <c r="O1480" s="248"/>
      <c r="P1480" s="248"/>
      <c r="Q1480" s="248"/>
      <c r="R1480" s="248"/>
      <c r="S1480" s="248"/>
      <c r="T1480" s="249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50" t="s">
        <v>152</v>
      </c>
      <c r="AU1480" s="250" t="s">
        <v>150</v>
      </c>
      <c r="AV1480" s="14" t="s">
        <v>150</v>
      </c>
      <c r="AW1480" s="14" t="s">
        <v>30</v>
      </c>
      <c r="AX1480" s="14" t="s">
        <v>73</v>
      </c>
      <c r="AY1480" s="250" t="s">
        <v>141</v>
      </c>
    </row>
    <row r="1481" s="15" customFormat="1">
      <c r="A1481" s="15"/>
      <c r="B1481" s="251"/>
      <c r="C1481" s="252"/>
      <c r="D1481" s="231" t="s">
        <v>152</v>
      </c>
      <c r="E1481" s="253" t="s">
        <v>1</v>
      </c>
      <c r="F1481" s="254" t="s">
        <v>170</v>
      </c>
      <c r="G1481" s="252"/>
      <c r="H1481" s="255">
        <v>28.704999999999998</v>
      </c>
      <c r="I1481" s="256"/>
      <c r="J1481" s="252"/>
      <c r="K1481" s="252"/>
      <c r="L1481" s="257"/>
      <c r="M1481" s="258"/>
      <c r="N1481" s="259"/>
      <c r="O1481" s="259"/>
      <c r="P1481" s="259"/>
      <c r="Q1481" s="259"/>
      <c r="R1481" s="259"/>
      <c r="S1481" s="259"/>
      <c r="T1481" s="260"/>
      <c r="U1481" s="15"/>
      <c r="V1481" s="15"/>
      <c r="W1481" s="15"/>
      <c r="X1481" s="15"/>
      <c r="Y1481" s="15"/>
      <c r="Z1481" s="15"/>
      <c r="AA1481" s="15"/>
      <c r="AB1481" s="15"/>
      <c r="AC1481" s="15"/>
      <c r="AD1481" s="15"/>
      <c r="AE1481" s="15"/>
      <c r="AT1481" s="261" t="s">
        <v>152</v>
      </c>
      <c r="AU1481" s="261" t="s">
        <v>150</v>
      </c>
      <c r="AV1481" s="15" t="s">
        <v>149</v>
      </c>
      <c r="AW1481" s="15" t="s">
        <v>30</v>
      </c>
      <c r="AX1481" s="15" t="s">
        <v>81</v>
      </c>
      <c r="AY1481" s="261" t="s">
        <v>141</v>
      </c>
    </row>
    <row r="1482" s="2" customFormat="1" ht="16.5" customHeight="1">
      <c r="A1482" s="38"/>
      <c r="B1482" s="39"/>
      <c r="C1482" s="215" t="s">
        <v>1911</v>
      </c>
      <c r="D1482" s="215" t="s">
        <v>145</v>
      </c>
      <c r="E1482" s="216" t="s">
        <v>1912</v>
      </c>
      <c r="F1482" s="217" t="s">
        <v>1913</v>
      </c>
      <c r="G1482" s="218" t="s">
        <v>148</v>
      </c>
      <c r="H1482" s="219">
        <v>28.704999999999998</v>
      </c>
      <c r="I1482" s="220"/>
      <c r="J1482" s="221">
        <f>ROUND(I1482*H1482,2)</f>
        <v>0</v>
      </c>
      <c r="K1482" s="222"/>
      <c r="L1482" s="44"/>
      <c r="M1482" s="223" t="s">
        <v>1</v>
      </c>
      <c r="N1482" s="224" t="s">
        <v>39</v>
      </c>
      <c r="O1482" s="91"/>
      <c r="P1482" s="225">
        <f>O1482*H1482</f>
        <v>0</v>
      </c>
      <c r="Q1482" s="225">
        <v>0.00029999999999999997</v>
      </c>
      <c r="R1482" s="225">
        <f>Q1482*H1482</f>
        <v>0.0086114999999999994</v>
      </c>
      <c r="S1482" s="225">
        <v>0</v>
      </c>
      <c r="T1482" s="226">
        <f>S1482*H1482</f>
        <v>0</v>
      </c>
      <c r="U1482" s="38"/>
      <c r="V1482" s="38"/>
      <c r="W1482" s="38"/>
      <c r="X1482" s="38"/>
      <c r="Y1482" s="38"/>
      <c r="Z1482" s="38"/>
      <c r="AA1482" s="38"/>
      <c r="AB1482" s="38"/>
      <c r="AC1482" s="38"/>
      <c r="AD1482" s="38"/>
      <c r="AE1482" s="38"/>
      <c r="AR1482" s="227" t="s">
        <v>457</v>
      </c>
      <c r="AT1482" s="227" t="s">
        <v>145</v>
      </c>
      <c r="AU1482" s="227" t="s">
        <v>150</v>
      </c>
      <c r="AY1482" s="17" t="s">
        <v>141</v>
      </c>
      <c r="BE1482" s="228">
        <f>IF(N1482="základní",J1482,0)</f>
        <v>0</v>
      </c>
      <c r="BF1482" s="228">
        <f>IF(N1482="snížená",J1482,0)</f>
        <v>0</v>
      </c>
      <c r="BG1482" s="228">
        <f>IF(N1482="zákl. přenesená",J1482,0)</f>
        <v>0</v>
      </c>
      <c r="BH1482" s="228">
        <f>IF(N1482="sníž. přenesená",J1482,0)</f>
        <v>0</v>
      </c>
      <c r="BI1482" s="228">
        <f>IF(N1482="nulová",J1482,0)</f>
        <v>0</v>
      </c>
      <c r="BJ1482" s="17" t="s">
        <v>150</v>
      </c>
      <c r="BK1482" s="228">
        <f>ROUND(I1482*H1482,2)</f>
        <v>0</v>
      </c>
      <c r="BL1482" s="17" t="s">
        <v>457</v>
      </c>
      <c r="BM1482" s="227" t="s">
        <v>1914</v>
      </c>
    </row>
    <row r="1483" s="13" customFormat="1">
      <c r="A1483" s="13"/>
      <c r="B1483" s="229"/>
      <c r="C1483" s="230"/>
      <c r="D1483" s="231" t="s">
        <v>152</v>
      </c>
      <c r="E1483" s="232" t="s">
        <v>1</v>
      </c>
      <c r="F1483" s="233" t="s">
        <v>220</v>
      </c>
      <c r="G1483" s="230"/>
      <c r="H1483" s="232" t="s">
        <v>1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9" t="s">
        <v>152</v>
      </c>
      <c r="AU1483" s="239" t="s">
        <v>150</v>
      </c>
      <c r="AV1483" s="13" t="s">
        <v>81</v>
      </c>
      <c r="AW1483" s="13" t="s">
        <v>30</v>
      </c>
      <c r="AX1483" s="13" t="s">
        <v>73</v>
      </c>
      <c r="AY1483" s="239" t="s">
        <v>141</v>
      </c>
    </row>
    <row r="1484" s="14" customFormat="1">
      <c r="A1484" s="14"/>
      <c r="B1484" s="240"/>
      <c r="C1484" s="241"/>
      <c r="D1484" s="231" t="s">
        <v>152</v>
      </c>
      <c r="E1484" s="242" t="s">
        <v>1</v>
      </c>
      <c r="F1484" s="243" t="s">
        <v>221</v>
      </c>
      <c r="G1484" s="241"/>
      <c r="H1484" s="244">
        <v>23.594999999999999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152</v>
      </c>
      <c r="AU1484" s="250" t="s">
        <v>150</v>
      </c>
      <c r="AV1484" s="14" t="s">
        <v>150</v>
      </c>
      <c r="AW1484" s="14" t="s">
        <v>30</v>
      </c>
      <c r="AX1484" s="14" t="s">
        <v>73</v>
      </c>
      <c r="AY1484" s="250" t="s">
        <v>141</v>
      </c>
    </row>
    <row r="1485" s="13" customFormat="1">
      <c r="A1485" s="13"/>
      <c r="B1485" s="229"/>
      <c r="C1485" s="230"/>
      <c r="D1485" s="231" t="s">
        <v>152</v>
      </c>
      <c r="E1485" s="232" t="s">
        <v>1</v>
      </c>
      <c r="F1485" s="233" t="s">
        <v>222</v>
      </c>
      <c r="G1485" s="230"/>
      <c r="H1485" s="232" t="s">
        <v>1</v>
      </c>
      <c r="I1485" s="234"/>
      <c r="J1485" s="230"/>
      <c r="K1485" s="230"/>
      <c r="L1485" s="235"/>
      <c r="M1485" s="236"/>
      <c r="N1485" s="237"/>
      <c r="O1485" s="237"/>
      <c r="P1485" s="237"/>
      <c r="Q1485" s="237"/>
      <c r="R1485" s="237"/>
      <c r="S1485" s="237"/>
      <c r="T1485" s="238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9" t="s">
        <v>152</v>
      </c>
      <c r="AU1485" s="239" t="s">
        <v>150</v>
      </c>
      <c r="AV1485" s="13" t="s">
        <v>81</v>
      </c>
      <c r="AW1485" s="13" t="s">
        <v>30</v>
      </c>
      <c r="AX1485" s="13" t="s">
        <v>73</v>
      </c>
      <c r="AY1485" s="239" t="s">
        <v>141</v>
      </c>
    </row>
    <row r="1486" s="14" customFormat="1">
      <c r="A1486" s="14"/>
      <c r="B1486" s="240"/>
      <c r="C1486" s="241"/>
      <c r="D1486" s="231" t="s">
        <v>152</v>
      </c>
      <c r="E1486" s="242" t="s">
        <v>1</v>
      </c>
      <c r="F1486" s="243" t="s">
        <v>223</v>
      </c>
      <c r="G1486" s="241"/>
      <c r="H1486" s="244">
        <v>5.1100000000000003</v>
      </c>
      <c r="I1486" s="245"/>
      <c r="J1486" s="241"/>
      <c r="K1486" s="241"/>
      <c r="L1486" s="246"/>
      <c r="M1486" s="247"/>
      <c r="N1486" s="248"/>
      <c r="O1486" s="248"/>
      <c r="P1486" s="248"/>
      <c r="Q1486" s="248"/>
      <c r="R1486" s="248"/>
      <c r="S1486" s="248"/>
      <c r="T1486" s="249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0" t="s">
        <v>152</v>
      </c>
      <c r="AU1486" s="250" t="s">
        <v>150</v>
      </c>
      <c r="AV1486" s="14" t="s">
        <v>150</v>
      </c>
      <c r="AW1486" s="14" t="s">
        <v>30</v>
      </c>
      <c r="AX1486" s="14" t="s">
        <v>73</v>
      </c>
      <c r="AY1486" s="250" t="s">
        <v>141</v>
      </c>
    </row>
    <row r="1487" s="15" customFormat="1">
      <c r="A1487" s="15"/>
      <c r="B1487" s="251"/>
      <c r="C1487" s="252"/>
      <c r="D1487" s="231" t="s">
        <v>152</v>
      </c>
      <c r="E1487" s="253" t="s">
        <v>1</v>
      </c>
      <c r="F1487" s="254" t="s">
        <v>170</v>
      </c>
      <c r="G1487" s="252"/>
      <c r="H1487" s="255">
        <v>28.704999999999998</v>
      </c>
      <c r="I1487" s="256"/>
      <c r="J1487" s="252"/>
      <c r="K1487" s="252"/>
      <c r="L1487" s="257"/>
      <c r="M1487" s="258"/>
      <c r="N1487" s="259"/>
      <c r="O1487" s="259"/>
      <c r="P1487" s="259"/>
      <c r="Q1487" s="259"/>
      <c r="R1487" s="259"/>
      <c r="S1487" s="259"/>
      <c r="T1487" s="260"/>
      <c r="U1487" s="15"/>
      <c r="V1487" s="15"/>
      <c r="W1487" s="15"/>
      <c r="X1487" s="15"/>
      <c r="Y1487" s="15"/>
      <c r="Z1487" s="15"/>
      <c r="AA1487" s="15"/>
      <c r="AB1487" s="15"/>
      <c r="AC1487" s="15"/>
      <c r="AD1487" s="15"/>
      <c r="AE1487" s="15"/>
      <c r="AT1487" s="261" t="s">
        <v>152</v>
      </c>
      <c r="AU1487" s="261" t="s">
        <v>150</v>
      </c>
      <c r="AV1487" s="15" t="s">
        <v>149</v>
      </c>
      <c r="AW1487" s="15" t="s">
        <v>30</v>
      </c>
      <c r="AX1487" s="15" t="s">
        <v>81</v>
      </c>
      <c r="AY1487" s="261" t="s">
        <v>141</v>
      </c>
    </row>
    <row r="1488" s="2" customFormat="1" ht="24.15" customHeight="1">
      <c r="A1488" s="38"/>
      <c r="B1488" s="39"/>
      <c r="C1488" s="215" t="s">
        <v>1915</v>
      </c>
      <c r="D1488" s="215" t="s">
        <v>145</v>
      </c>
      <c r="E1488" s="216" t="s">
        <v>1916</v>
      </c>
      <c r="F1488" s="217" t="s">
        <v>1917</v>
      </c>
      <c r="G1488" s="218" t="s">
        <v>158</v>
      </c>
      <c r="H1488" s="219">
        <v>4</v>
      </c>
      <c r="I1488" s="220"/>
      <c r="J1488" s="221">
        <f>ROUND(I1488*H1488,2)</f>
        <v>0</v>
      </c>
      <c r="K1488" s="222"/>
      <c r="L1488" s="44"/>
      <c r="M1488" s="223" t="s">
        <v>1</v>
      </c>
      <c r="N1488" s="224" t="s">
        <v>39</v>
      </c>
      <c r="O1488" s="91"/>
      <c r="P1488" s="225">
        <f>O1488*H1488</f>
        <v>0</v>
      </c>
      <c r="Q1488" s="225">
        <v>0.00021000000000000001</v>
      </c>
      <c r="R1488" s="225">
        <f>Q1488*H1488</f>
        <v>0.00084000000000000003</v>
      </c>
      <c r="S1488" s="225">
        <v>0</v>
      </c>
      <c r="T1488" s="226">
        <f>S1488*H1488</f>
        <v>0</v>
      </c>
      <c r="U1488" s="38"/>
      <c r="V1488" s="38"/>
      <c r="W1488" s="38"/>
      <c r="X1488" s="38"/>
      <c r="Y1488" s="38"/>
      <c r="Z1488" s="38"/>
      <c r="AA1488" s="38"/>
      <c r="AB1488" s="38"/>
      <c r="AC1488" s="38"/>
      <c r="AD1488" s="38"/>
      <c r="AE1488" s="38"/>
      <c r="AR1488" s="227" t="s">
        <v>457</v>
      </c>
      <c r="AT1488" s="227" t="s">
        <v>145</v>
      </c>
      <c r="AU1488" s="227" t="s">
        <v>150</v>
      </c>
      <c r="AY1488" s="17" t="s">
        <v>141</v>
      </c>
      <c r="BE1488" s="228">
        <f>IF(N1488="základní",J1488,0)</f>
        <v>0</v>
      </c>
      <c r="BF1488" s="228">
        <f>IF(N1488="snížená",J1488,0)</f>
        <v>0</v>
      </c>
      <c r="BG1488" s="228">
        <f>IF(N1488="zákl. přenesená",J1488,0)</f>
        <v>0</v>
      </c>
      <c r="BH1488" s="228">
        <f>IF(N1488="sníž. přenesená",J1488,0)</f>
        <v>0</v>
      </c>
      <c r="BI1488" s="228">
        <f>IF(N1488="nulová",J1488,0)</f>
        <v>0</v>
      </c>
      <c r="BJ1488" s="17" t="s">
        <v>150</v>
      </c>
      <c r="BK1488" s="228">
        <f>ROUND(I1488*H1488,2)</f>
        <v>0</v>
      </c>
      <c r="BL1488" s="17" t="s">
        <v>457</v>
      </c>
      <c r="BM1488" s="227" t="s">
        <v>1918</v>
      </c>
    </row>
    <row r="1489" s="13" customFormat="1">
      <c r="A1489" s="13"/>
      <c r="B1489" s="229"/>
      <c r="C1489" s="230"/>
      <c r="D1489" s="231" t="s">
        <v>152</v>
      </c>
      <c r="E1489" s="232" t="s">
        <v>1</v>
      </c>
      <c r="F1489" s="233" t="s">
        <v>1919</v>
      </c>
      <c r="G1489" s="230"/>
      <c r="H1489" s="232" t="s">
        <v>1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9" t="s">
        <v>152</v>
      </c>
      <c r="AU1489" s="239" t="s">
        <v>150</v>
      </c>
      <c r="AV1489" s="13" t="s">
        <v>81</v>
      </c>
      <c r="AW1489" s="13" t="s">
        <v>30</v>
      </c>
      <c r="AX1489" s="13" t="s">
        <v>73</v>
      </c>
      <c r="AY1489" s="239" t="s">
        <v>141</v>
      </c>
    </row>
    <row r="1490" s="14" customFormat="1">
      <c r="A1490" s="14"/>
      <c r="B1490" s="240"/>
      <c r="C1490" s="241"/>
      <c r="D1490" s="231" t="s">
        <v>152</v>
      </c>
      <c r="E1490" s="242" t="s">
        <v>1</v>
      </c>
      <c r="F1490" s="243" t="s">
        <v>150</v>
      </c>
      <c r="G1490" s="241"/>
      <c r="H1490" s="244">
        <v>2</v>
      </c>
      <c r="I1490" s="245"/>
      <c r="J1490" s="241"/>
      <c r="K1490" s="241"/>
      <c r="L1490" s="246"/>
      <c r="M1490" s="247"/>
      <c r="N1490" s="248"/>
      <c r="O1490" s="248"/>
      <c r="P1490" s="248"/>
      <c r="Q1490" s="248"/>
      <c r="R1490" s="248"/>
      <c r="S1490" s="248"/>
      <c r="T1490" s="249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0" t="s">
        <v>152</v>
      </c>
      <c r="AU1490" s="250" t="s">
        <v>150</v>
      </c>
      <c r="AV1490" s="14" t="s">
        <v>150</v>
      </c>
      <c r="AW1490" s="14" t="s">
        <v>30</v>
      </c>
      <c r="AX1490" s="14" t="s">
        <v>73</v>
      </c>
      <c r="AY1490" s="250" t="s">
        <v>141</v>
      </c>
    </row>
    <row r="1491" s="13" customFormat="1">
      <c r="A1491" s="13"/>
      <c r="B1491" s="229"/>
      <c r="C1491" s="230"/>
      <c r="D1491" s="231" t="s">
        <v>152</v>
      </c>
      <c r="E1491" s="232" t="s">
        <v>1</v>
      </c>
      <c r="F1491" s="233" t="s">
        <v>1920</v>
      </c>
      <c r="G1491" s="230"/>
      <c r="H1491" s="232" t="s">
        <v>1</v>
      </c>
      <c r="I1491" s="234"/>
      <c r="J1491" s="230"/>
      <c r="K1491" s="230"/>
      <c r="L1491" s="235"/>
      <c r="M1491" s="236"/>
      <c r="N1491" s="237"/>
      <c r="O1491" s="237"/>
      <c r="P1491" s="237"/>
      <c r="Q1491" s="237"/>
      <c r="R1491" s="237"/>
      <c r="S1491" s="237"/>
      <c r="T1491" s="23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9" t="s">
        <v>152</v>
      </c>
      <c r="AU1491" s="239" t="s">
        <v>150</v>
      </c>
      <c r="AV1491" s="13" t="s">
        <v>81</v>
      </c>
      <c r="AW1491" s="13" t="s">
        <v>30</v>
      </c>
      <c r="AX1491" s="13" t="s">
        <v>73</v>
      </c>
      <c r="AY1491" s="239" t="s">
        <v>141</v>
      </c>
    </row>
    <row r="1492" s="14" customFormat="1">
      <c r="A1492" s="14"/>
      <c r="B1492" s="240"/>
      <c r="C1492" s="241"/>
      <c r="D1492" s="231" t="s">
        <v>152</v>
      </c>
      <c r="E1492" s="242" t="s">
        <v>1</v>
      </c>
      <c r="F1492" s="243" t="s">
        <v>150</v>
      </c>
      <c r="G1492" s="241"/>
      <c r="H1492" s="244">
        <v>2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0" t="s">
        <v>152</v>
      </c>
      <c r="AU1492" s="250" t="s">
        <v>150</v>
      </c>
      <c r="AV1492" s="14" t="s">
        <v>150</v>
      </c>
      <c r="AW1492" s="14" t="s">
        <v>30</v>
      </c>
      <c r="AX1492" s="14" t="s">
        <v>73</v>
      </c>
      <c r="AY1492" s="250" t="s">
        <v>141</v>
      </c>
    </row>
    <row r="1493" s="15" customFormat="1">
      <c r="A1493" s="15"/>
      <c r="B1493" s="251"/>
      <c r="C1493" s="252"/>
      <c r="D1493" s="231" t="s">
        <v>152</v>
      </c>
      <c r="E1493" s="253" t="s">
        <v>1</v>
      </c>
      <c r="F1493" s="254" t="s">
        <v>170</v>
      </c>
      <c r="G1493" s="252"/>
      <c r="H1493" s="255">
        <v>4</v>
      </c>
      <c r="I1493" s="256"/>
      <c r="J1493" s="252"/>
      <c r="K1493" s="252"/>
      <c r="L1493" s="257"/>
      <c r="M1493" s="258"/>
      <c r="N1493" s="259"/>
      <c r="O1493" s="259"/>
      <c r="P1493" s="259"/>
      <c r="Q1493" s="259"/>
      <c r="R1493" s="259"/>
      <c r="S1493" s="259"/>
      <c r="T1493" s="260"/>
      <c r="U1493" s="15"/>
      <c r="V1493" s="15"/>
      <c r="W1493" s="15"/>
      <c r="X1493" s="15"/>
      <c r="Y1493" s="15"/>
      <c r="Z1493" s="15"/>
      <c r="AA1493" s="15"/>
      <c r="AB1493" s="15"/>
      <c r="AC1493" s="15"/>
      <c r="AD1493" s="15"/>
      <c r="AE1493" s="15"/>
      <c r="AT1493" s="261" t="s">
        <v>152</v>
      </c>
      <c r="AU1493" s="261" t="s">
        <v>150</v>
      </c>
      <c r="AV1493" s="15" t="s">
        <v>149</v>
      </c>
      <c r="AW1493" s="15" t="s">
        <v>30</v>
      </c>
      <c r="AX1493" s="15" t="s">
        <v>81</v>
      </c>
      <c r="AY1493" s="261" t="s">
        <v>141</v>
      </c>
    </row>
    <row r="1494" s="2" customFormat="1" ht="37.8" customHeight="1">
      <c r="A1494" s="38"/>
      <c r="B1494" s="39"/>
      <c r="C1494" s="215" t="s">
        <v>1921</v>
      </c>
      <c r="D1494" s="215" t="s">
        <v>145</v>
      </c>
      <c r="E1494" s="216" t="s">
        <v>1922</v>
      </c>
      <c r="F1494" s="217" t="s">
        <v>1923</v>
      </c>
      <c r="G1494" s="218" t="s">
        <v>148</v>
      </c>
      <c r="H1494" s="219">
        <v>28.704999999999998</v>
      </c>
      <c r="I1494" s="220"/>
      <c r="J1494" s="221">
        <f>ROUND(I1494*H1494,2)</f>
        <v>0</v>
      </c>
      <c r="K1494" s="222"/>
      <c r="L1494" s="44"/>
      <c r="M1494" s="223" t="s">
        <v>1</v>
      </c>
      <c r="N1494" s="224" t="s">
        <v>39</v>
      </c>
      <c r="O1494" s="91"/>
      <c r="P1494" s="225">
        <f>O1494*H1494</f>
        <v>0</v>
      </c>
      <c r="Q1494" s="225">
        <v>0.0089999999999999993</v>
      </c>
      <c r="R1494" s="225">
        <f>Q1494*H1494</f>
        <v>0.25834499999999999</v>
      </c>
      <c r="S1494" s="225">
        <v>0</v>
      </c>
      <c r="T1494" s="226">
        <f>S1494*H1494</f>
        <v>0</v>
      </c>
      <c r="U1494" s="38"/>
      <c r="V1494" s="38"/>
      <c r="W1494" s="38"/>
      <c r="X1494" s="38"/>
      <c r="Y1494" s="38"/>
      <c r="Z1494" s="38"/>
      <c r="AA1494" s="38"/>
      <c r="AB1494" s="38"/>
      <c r="AC1494" s="38"/>
      <c r="AD1494" s="38"/>
      <c r="AE1494" s="38"/>
      <c r="AR1494" s="227" t="s">
        <v>457</v>
      </c>
      <c r="AT1494" s="227" t="s">
        <v>145</v>
      </c>
      <c r="AU1494" s="227" t="s">
        <v>150</v>
      </c>
      <c r="AY1494" s="17" t="s">
        <v>141</v>
      </c>
      <c r="BE1494" s="228">
        <f>IF(N1494="základní",J1494,0)</f>
        <v>0</v>
      </c>
      <c r="BF1494" s="228">
        <f>IF(N1494="snížená",J1494,0)</f>
        <v>0</v>
      </c>
      <c r="BG1494" s="228">
        <f>IF(N1494="zákl. přenesená",J1494,0)</f>
        <v>0</v>
      </c>
      <c r="BH1494" s="228">
        <f>IF(N1494="sníž. přenesená",J1494,0)</f>
        <v>0</v>
      </c>
      <c r="BI1494" s="228">
        <f>IF(N1494="nulová",J1494,0)</f>
        <v>0</v>
      </c>
      <c r="BJ1494" s="17" t="s">
        <v>150</v>
      </c>
      <c r="BK1494" s="228">
        <f>ROUND(I1494*H1494,2)</f>
        <v>0</v>
      </c>
      <c r="BL1494" s="17" t="s">
        <v>457</v>
      </c>
      <c r="BM1494" s="227" t="s">
        <v>1924</v>
      </c>
    </row>
    <row r="1495" s="13" customFormat="1">
      <c r="A1495" s="13"/>
      <c r="B1495" s="229"/>
      <c r="C1495" s="230"/>
      <c r="D1495" s="231" t="s">
        <v>152</v>
      </c>
      <c r="E1495" s="232" t="s">
        <v>1</v>
      </c>
      <c r="F1495" s="233" t="s">
        <v>220</v>
      </c>
      <c r="G1495" s="230"/>
      <c r="H1495" s="232" t="s">
        <v>1</v>
      </c>
      <c r="I1495" s="234"/>
      <c r="J1495" s="230"/>
      <c r="K1495" s="230"/>
      <c r="L1495" s="235"/>
      <c r="M1495" s="236"/>
      <c r="N1495" s="237"/>
      <c r="O1495" s="237"/>
      <c r="P1495" s="237"/>
      <c r="Q1495" s="237"/>
      <c r="R1495" s="237"/>
      <c r="S1495" s="237"/>
      <c r="T1495" s="23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9" t="s">
        <v>152</v>
      </c>
      <c r="AU1495" s="239" t="s">
        <v>150</v>
      </c>
      <c r="AV1495" s="13" t="s">
        <v>81</v>
      </c>
      <c r="AW1495" s="13" t="s">
        <v>30</v>
      </c>
      <c r="AX1495" s="13" t="s">
        <v>73</v>
      </c>
      <c r="AY1495" s="239" t="s">
        <v>141</v>
      </c>
    </row>
    <row r="1496" s="14" customFormat="1">
      <c r="A1496" s="14"/>
      <c r="B1496" s="240"/>
      <c r="C1496" s="241"/>
      <c r="D1496" s="231" t="s">
        <v>152</v>
      </c>
      <c r="E1496" s="242" t="s">
        <v>1</v>
      </c>
      <c r="F1496" s="243" t="s">
        <v>221</v>
      </c>
      <c r="G1496" s="241"/>
      <c r="H1496" s="244">
        <v>23.594999999999999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0" t="s">
        <v>152</v>
      </c>
      <c r="AU1496" s="250" t="s">
        <v>150</v>
      </c>
      <c r="AV1496" s="14" t="s">
        <v>150</v>
      </c>
      <c r="AW1496" s="14" t="s">
        <v>30</v>
      </c>
      <c r="AX1496" s="14" t="s">
        <v>73</v>
      </c>
      <c r="AY1496" s="250" t="s">
        <v>141</v>
      </c>
    </row>
    <row r="1497" s="13" customFormat="1">
      <c r="A1497" s="13"/>
      <c r="B1497" s="229"/>
      <c r="C1497" s="230"/>
      <c r="D1497" s="231" t="s">
        <v>152</v>
      </c>
      <c r="E1497" s="232" t="s">
        <v>1</v>
      </c>
      <c r="F1497" s="233" t="s">
        <v>222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152</v>
      </c>
      <c r="AU1497" s="239" t="s">
        <v>150</v>
      </c>
      <c r="AV1497" s="13" t="s">
        <v>81</v>
      </c>
      <c r="AW1497" s="13" t="s">
        <v>30</v>
      </c>
      <c r="AX1497" s="13" t="s">
        <v>73</v>
      </c>
      <c r="AY1497" s="239" t="s">
        <v>141</v>
      </c>
    </row>
    <row r="1498" s="14" customFormat="1">
      <c r="A1498" s="14"/>
      <c r="B1498" s="240"/>
      <c r="C1498" s="241"/>
      <c r="D1498" s="231" t="s">
        <v>152</v>
      </c>
      <c r="E1498" s="242" t="s">
        <v>1</v>
      </c>
      <c r="F1498" s="243" t="s">
        <v>223</v>
      </c>
      <c r="G1498" s="241"/>
      <c r="H1498" s="244">
        <v>5.1100000000000003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152</v>
      </c>
      <c r="AU1498" s="250" t="s">
        <v>150</v>
      </c>
      <c r="AV1498" s="14" t="s">
        <v>150</v>
      </c>
      <c r="AW1498" s="14" t="s">
        <v>30</v>
      </c>
      <c r="AX1498" s="14" t="s">
        <v>73</v>
      </c>
      <c r="AY1498" s="250" t="s">
        <v>141</v>
      </c>
    </row>
    <row r="1499" s="15" customFormat="1">
      <c r="A1499" s="15"/>
      <c r="B1499" s="251"/>
      <c r="C1499" s="252"/>
      <c r="D1499" s="231" t="s">
        <v>152</v>
      </c>
      <c r="E1499" s="253" t="s">
        <v>1</v>
      </c>
      <c r="F1499" s="254" t="s">
        <v>170</v>
      </c>
      <c r="G1499" s="252"/>
      <c r="H1499" s="255">
        <v>28.704999999999998</v>
      </c>
      <c r="I1499" s="256"/>
      <c r="J1499" s="252"/>
      <c r="K1499" s="252"/>
      <c r="L1499" s="257"/>
      <c r="M1499" s="258"/>
      <c r="N1499" s="259"/>
      <c r="O1499" s="259"/>
      <c r="P1499" s="259"/>
      <c r="Q1499" s="259"/>
      <c r="R1499" s="259"/>
      <c r="S1499" s="259"/>
      <c r="T1499" s="260"/>
      <c r="U1499" s="15"/>
      <c r="V1499" s="15"/>
      <c r="W1499" s="15"/>
      <c r="X1499" s="15"/>
      <c r="Y1499" s="15"/>
      <c r="Z1499" s="15"/>
      <c r="AA1499" s="15"/>
      <c r="AB1499" s="15"/>
      <c r="AC1499" s="15"/>
      <c r="AD1499" s="15"/>
      <c r="AE1499" s="15"/>
      <c r="AT1499" s="261" t="s">
        <v>152</v>
      </c>
      <c r="AU1499" s="261" t="s">
        <v>150</v>
      </c>
      <c r="AV1499" s="15" t="s">
        <v>149</v>
      </c>
      <c r="AW1499" s="15" t="s">
        <v>30</v>
      </c>
      <c r="AX1499" s="15" t="s">
        <v>81</v>
      </c>
      <c r="AY1499" s="261" t="s">
        <v>141</v>
      </c>
    </row>
    <row r="1500" s="2" customFormat="1" ht="16.5" customHeight="1">
      <c r="A1500" s="38"/>
      <c r="B1500" s="39"/>
      <c r="C1500" s="262" t="s">
        <v>1925</v>
      </c>
      <c r="D1500" s="262" t="s">
        <v>465</v>
      </c>
      <c r="E1500" s="263" t="s">
        <v>1926</v>
      </c>
      <c r="F1500" s="264" t="s">
        <v>1927</v>
      </c>
      <c r="G1500" s="265" t="s">
        <v>148</v>
      </c>
      <c r="H1500" s="266">
        <v>36.460999999999999</v>
      </c>
      <c r="I1500" s="267"/>
      <c r="J1500" s="268">
        <f>ROUND(I1500*H1500,2)</f>
        <v>0</v>
      </c>
      <c r="K1500" s="269"/>
      <c r="L1500" s="270"/>
      <c r="M1500" s="271" t="s">
        <v>1</v>
      </c>
      <c r="N1500" s="272" t="s">
        <v>39</v>
      </c>
      <c r="O1500" s="91"/>
      <c r="P1500" s="225">
        <f>O1500*H1500</f>
        <v>0</v>
      </c>
      <c r="Q1500" s="225">
        <v>0.018499999999999999</v>
      </c>
      <c r="R1500" s="225">
        <f>Q1500*H1500</f>
        <v>0.67452849999999998</v>
      </c>
      <c r="S1500" s="225">
        <v>0</v>
      </c>
      <c r="T1500" s="226">
        <f>S1500*H1500</f>
        <v>0</v>
      </c>
      <c r="U1500" s="38"/>
      <c r="V1500" s="38"/>
      <c r="W1500" s="38"/>
      <c r="X1500" s="38"/>
      <c r="Y1500" s="38"/>
      <c r="Z1500" s="38"/>
      <c r="AA1500" s="38"/>
      <c r="AB1500" s="38"/>
      <c r="AC1500" s="38"/>
      <c r="AD1500" s="38"/>
      <c r="AE1500" s="38"/>
      <c r="AR1500" s="227" t="s">
        <v>468</v>
      </c>
      <c r="AT1500" s="227" t="s">
        <v>465</v>
      </c>
      <c r="AU1500" s="227" t="s">
        <v>150</v>
      </c>
      <c r="AY1500" s="17" t="s">
        <v>141</v>
      </c>
      <c r="BE1500" s="228">
        <f>IF(N1500="základní",J1500,0)</f>
        <v>0</v>
      </c>
      <c r="BF1500" s="228">
        <f>IF(N1500="snížená",J1500,0)</f>
        <v>0</v>
      </c>
      <c r="BG1500" s="228">
        <f>IF(N1500="zákl. přenesená",J1500,0)</f>
        <v>0</v>
      </c>
      <c r="BH1500" s="228">
        <f>IF(N1500="sníž. přenesená",J1500,0)</f>
        <v>0</v>
      </c>
      <c r="BI1500" s="228">
        <f>IF(N1500="nulová",J1500,0)</f>
        <v>0</v>
      </c>
      <c r="BJ1500" s="17" t="s">
        <v>150</v>
      </c>
      <c r="BK1500" s="228">
        <f>ROUND(I1500*H1500,2)</f>
        <v>0</v>
      </c>
      <c r="BL1500" s="17" t="s">
        <v>457</v>
      </c>
      <c r="BM1500" s="227" t="s">
        <v>1928</v>
      </c>
    </row>
    <row r="1501" s="14" customFormat="1">
      <c r="A1501" s="14"/>
      <c r="B1501" s="240"/>
      <c r="C1501" s="241"/>
      <c r="D1501" s="231" t="s">
        <v>152</v>
      </c>
      <c r="E1501" s="242" t="s">
        <v>1</v>
      </c>
      <c r="F1501" s="243" t="s">
        <v>1929</v>
      </c>
      <c r="G1501" s="241"/>
      <c r="H1501" s="244">
        <v>28.704999999999998</v>
      </c>
      <c r="I1501" s="245"/>
      <c r="J1501" s="241"/>
      <c r="K1501" s="241"/>
      <c r="L1501" s="246"/>
      <c r="M1501" s="247"/>
      <c r="N1501" s="248"/>
      <c r="O1501" s="248"/>
      <c r="P1501" s="248"/>
      <c r="Q1501" s="248"/>
      <c r="R1501" s="248"/>
      <c r="S1501" s="248"/>
      <c r="T1501" s="249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0" t="s">
        <v>152</v>
      </c>
      <c r="AU1501" s="250" t="s">
        <v>150</v>
      </c>
      <c r="AV1501" s="14" t="s">
        <v>150</v>
      </c>
      <c r="AW1501" s="14" t="s">
        <v>30</v>
      </c>
      <c r="AX1501" s="14" t="s">
        <v>73</v>
      </c>
      <c r="AY1501" s="250" t="s">
        <v>141</v>
      </c>
    </row>
    <row r="1502" s="13" customFormat="1">
      <c r="A1502" s="13"/>
      <c r="B1502" s="229"/>
      <c r="C1502" s="230"/>
      <c r="D1502" s="231" t="s">
        <v>152</v>
      </c>
      <c r="E1502" s="232" t="s">
        <v>1</v>
      </c>
      <c r="F1502" s="233" t="s">
        <v>1930</v>
      </c>
      <c r="G1502" s="230"/>
      <c r="H1502" s="232" t="s">
        <v>1</v>
      </c>
      <c r="I1502" s="234"/>
      <c r="J1502" s="230"/>
      <c r="K1502" s="230"/>
      <c r="L1502" s="235"/>
      <c r="M1502" s="236"/>
      <c r="N1502" s="237"/>
      <c r="O1502" s="237"/>
      <c r="P1502" s="237"/>
      <c r="Q1502" s="237"/>
      <c r="R1502" s="237"/>
      <c r="S1502" s="237"/>
      <c r="T1502" s="238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39" t="s">
        <v>152</v>
      </c>
      <c r="AU1502" s="239" t="s">
        <v>150</v>
      </c>
      <c r="AV1502" s="13" t="s">
        <v>81</v>
      </c>
      <c r="AW1502" s="13" t="s">
        <v>30</v>
      </c>
      <c r="AX1502" s="13" t="s">
        <v>73</v>
      </c>
      <c r="AY1502" s="239" t="s">
        <v>141</v>
      </c>
    </row>
    <row r="1503" s="14" customFormat="1">
      <c r="A1503" s="14"/>
      <c r="B1503" s="240"/>
      <c r="C1503" s="241"/>
      <c r="D1503" s="231" t="s">
        <v>152</v>
      </c>
      <c r="E1503" s="242" t="s">
        <v>1</v>
      </c>
      <c r="F1503" s="243" t="s">
        <v>142</v>
      </c>
      <c r="G1503" s="241"/>
      <c r="H1503" s="244">
        <v>3</v>
      </c>
      <c r="I1503" s="245"/>
      <c r="J1503" s="241"/>
      <c r="K1503" s="241"/>
      <c r="L1503" s="246"/>
      <c r="M1503" s="247"/>
      <c r="N1503" s="248"/>
      <c r="O1503" s="248"/>
      <c r="P1503" s="248"/>
      <c r="Q1503" s="248"/>
      <c r="R1503" s="248"/>
      <c r="S1503" s="248"/>
      <c r="T1503" s="249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0" t="s">
        <v>152</v>
      </c>
      <c r="AU1503" s="250" t="s">
        <v>150</v>
      </c>
      <c r="AV1503" s="14" t="s">
        <v>150</v>
      </c>
      <c r="AW1503" s="14" t="s">
        <v>30</v>
      </c>
      <c r="AX1503" s="14" t="s">
        <v>73</v>
      </c>
      <c r="AY1503" s="250" t="s">
        <v>141</v>
      </c>
    </row>
    <row r="1504" s="15" customFormat="1">
      <c r="A1504" s="15"/>
      <c r="B1504" s="251"/>
      <c r="C1504" s="252"/>
      <c r="D1504" s="231" t="s">
        <v>152</v>
      </c>
      <c r="E1504" s="253" t="s">
        <v>1</v>
      </c>
      <c r="F1504" s="254" t="s">
        <v>170</v>
      </c>
      <c r="G1504" s="252"/>
      <c r="H1504" s="255">
        <v>31.704999999999998</v>
      </c>
      <c r="I1504" s="256"/>
      <c r="J1504" s="252"/>
      <c r="K1504" s="252"/>
      <c r="L1504" s="257"/>
      <c r="M1504" s="258"/>
      <c r="N1504" s="259"/>
      <c r="O1504" s="259"/>
      <c r="P1504" s="259"/>
      <c r="Q1504" s="259"/>
      <c r="R1504" s="259"/>
      <c r="S1504" s="259"/>
      <c r="T1504" s="260"/>
      <c r="U1504" s="15"/>
      <c r="V1504" s="15"/>
      <c r="W1504" s="15"/>
      <c r="X1504" s="15"/>
      <c r="Y1504" s="15"/>
      <c r="Z1504" s="15"/>
      <c r="AA1504" s="15"/>
      <c r="AB1504" s="15"/>
      <c r="AC1504" s="15"/>
      <c r="AD1504" s="15"/>
      <c r="AE1504" s="15"/>
      <c r="AT1504" s="261" t="s">
        <v>152</v>
      </c>
      <c r="AU1504" s="261" t="s">
        <v>150</v>
      </c>
      <c r="AV1504" s="15" t="s">
        <v>149</v>
      </c>
      <c r="AW1504" s="15" t="s">
        <v>30</v>
      </c>
      <c r="AX1504" s="15" t="s">
        <v>81</v>
      </c>
      <c r="AY1504" s="261" t="s">
        <v>141</v>
      </c>
    </row>
    <row r="1505" s="14" customFormat="1">
      <c r="A1505" s="14"/>
      <c r="B1505" s="240"/>
      <c r="C1505" s="241"/>
      <c r="D1505" s="231" t="s">
        <v>152</v>
      </c>
      <c r="E1505" s="241"/>
      <c r="F1505" s="243" t="s">
        <v>1931</v>
      </c>
      <c r="G1505" s="241"/>
      <c r="H1505" s="244">
        <v>36.460999999999999</v>
      </c>
      <c r="I1505" s="245"/>
      <c r="J1505" s="241"/>
      <c r="K1505" s="241"/>
      <c r="L1505" s="246"/>
      <c r="M1505" s="247"/>
      <c r="N1505" s="248"/>
      <c r="O1505" s="248"/>
      <c r="P1505" s="248"/>
      <c r="Q1505" s="248"/>
      <c r="R1505" s="248"/>
      <c r="S1505" s="248"/>
      <c r="T1505" s="249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0" t="s">
        <v>152</v>
      </c>
      <c r="AU1505" s="250" t="s">
        <v>150</v>
      </c>
      <c r="AV1505" s="14" t="s">
        <v>150</v>
      </c>
      <c r="AW1505" s="14" t="s">
        <v>4</v>
      </c>
      <c r="AX1505" s="14" t="s">
        <v>81</v>
      </c>
      <c r="AY1505" s="250" t="s">
        <v>141</v>
      </c>
    </row>
    <row r="1506" s="2" customFormat="1" ht="24.15" customHeight="1">
      <c r="A1506" s="38"/>
      <c r="B1506" s="39"/>
      <c r="C1506" s="215" t="s">
        <v>1932</v>
      </c>
      <c r="D1506" s="215" t="s">
        <v>145</v>
      </c>
      <c r="E1506" s="216" t="s">
        <v>1933</v>
      </c>
      <c r="F1506" s="217" t="s">
        <v>1934</v>
      </c>
      <c r="G1506" s="218" t="s">
        <v>148</v>
      </c>
      <c r="H1506" s="219">
        <v>28.704999999999998</v>
      </c>
      <c r="I1506" s="220"/>
      <c r="J1506" s="221">
        <f>ROUND(I1506*H1506,2)</f>
        <v>0</v>
      </c>
      <c r="K1506" s="222"/>
      <c r="L1506" s="44"/>
      <c r="M1506" s="223" t="s">
        <v>1</v>
      </c>
      <c r="N1506" s="224" t="s">
        <v>39</v>
      </c>
      <c r="O1506" s="91"/>
      <c r="P1506" s="225">
        <f>O1506*H1506</f>
        <v>0</v>
      </c>
      <c r="Q1506" s="225">
        <v>0</v>
      </c>
      <c r="R1506" s="225">
        <f>Q1506*H1506</f>
        <v>0</v>
      </c>
      <c r="S1506" s="225">
        <v>0</v>
      </c>
      <c r="T1506" s="226">
        <f>S1506*H1506</f>
        <v>0</v>
      </c>
      <c r="U1506" s="38"/>
      <c r="V1506" s="38"/>
      <c r="W1506" s="38"/>
      <c r="X1506" s="38"/>
      <c r="Y1506" s="38"/>
      <c r="Z1506" s="38"/>
      <c r="AA1506" s="38"/>
      <c r="AB1506" s="38"/>
      <c r="AC1506" s="38"/>
      <c r="AD1506" s="38"/>
      <c r="AE1506" s="38"/>
      <c r="AR1506" s="227" t="s">
        <v>457</v>
      </c>
      <c r="AT1506" s="227" t="s">
        <v>145</v>
      </c>
      <c r="AU1506" s="227" t="s">
        <v>150</v>
      </c>
      <c r="AY1506" s="17" t="s">
        <v>141</v>
      </c>
      <c r="BE1506" s="228">
        <f>IF(N1506="základní",J1506,0)</f>
        <v>0</v>
      </c>
      <c r="BF1506" s="228">
        <f>IF(N1506="snížená",J1506,0)</f>
        <v>0</v>
      </c>
      <c r="BG1506" s="228">
        <f>IF(N1506="zákl. přenesená",J1506,0)</f>
        <v>0</v>
      </c>
      <c r="BH1506" s="228">
        <f>IF(N1506="sníž. přenesená",J1506,0)</f>
        <v>0</v>
      </c>
      <c r="BI1506" s="228">
        <f>IF(N1506="nulová",J1506,0)</f>
        <v>0</v>
      </c>
      <c r="BJ1506" s="17" t="s">
        <v>150</v>
      </c>
      <c r="BK1506" s="228">
        <f>ROUND(I1506*H1506,2)</f>
        <v>0</v>
      </c>
      <c r="BL1506" s="17" t="s">
        <v>457</v>
      </c>
      <c r="BM1506" s="227" t="s">
        <v>1935</v>
      </c>
    </row>
    <row r="1507" s="13" customFormat="1">
      <c r="A1507" s="13"/>
      <c r="B1507" s="229"/>
      <c r="C1507" s="230"/>
      <c r="D1507" s="231" t="s">
        <v>152</v>
      </c>
      <c r="E1507" s="232" t="s">
        <v>1</v>
      </c>
      <c r="F1507" s="233" t="s">
        <v>220</v>
      </c>
      <c r="G1507" s="230"/>
      <c r="H1507" s="232" t="s">
        <v>1</v>
      </c>
      <c r="I1507" s="234"/>
      <c r="J1507" s="230"/>
      <c r="K1507" s="230"/>
      <c r="L1507" s="235"/>
      <c r="M1507" s="236"/>
      <c r="N1507" s="237"/>
      <c r="O1507" s="237"/>
      <c r="P1507" s="237"/>
      <c r="Q1507" s="237"/>
      <c r="R1507" s="237"/>
      <c r="S1507" s="237"/>
      <c r="T1507" s="23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9" t="s">
        <v>152</v>
      </c>
      <c r="AU1507" s="239" t="s">
        <v>150</v>
      </c>
      <c r="AV1507" s="13" t="s">
        <v>81</v>
      </c>
      <c r="AW1507" s="13" t="s">
        <v>30</v>
      </c>
      <c r="AX1507" s="13" t="s">
        <v>73</v>
      </c>
      <c r="AY1507" s="239" t="s">
        <v>141</v>
      </c>
    </row>
    <row r="1508" s="14" customFormat="1">
      <c r="A1508" s="14"/>
      <c r="B1508" s="240"/>
      <c r="C1508" s="241"/>
      <c r="D1508" s="231" t="s">
        <v>152</v>
      </c>
      <c r="E1508" s="242" t="s">
        <v>1</v>
      </c>
      <c r="F1508" s="243" t="s">
        <v>221</v>
      </c>
      <c r="G1508" s="241"/>
      <c r="H1508" s="244">
        <v>23.594999999999999</v>
      </c>
      <c r="I1508" s="245"/>
      <c r="J1508" s="241"/>
      <c r="K1508" s="241"/>
      <c r="L1508" s="246"/>
      <c r="M1508" s="247"/>
      <c r="N1508" s="248"/>
      <c r="O1508" s="248"/>
      <c r="P1508" s="248"/>
      <c r="Q1508" s="248"/>
      <c r="R1508" s="248"/>
      <c r="S1508" s="248"/>
      <c r="T1508" s="249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50" t="s">
        <v>152</v>
      </c>
      <c r="AU1508" s="250" t="s">
        <v>150</v>
      </c>
      <c r="AV1508" s="14" t="s">
        <v>150</v>
      </c>
      <c r="AW1508" s="14" t="s">
        <v>30</v>
      </c>
      <c r="AX1508" s="14" t="s">
        <v>73</v>
      </c>
      <c r="AY1508" s="250" t="s">
        <v>141</v>
      </c>
    </row>
    <row r="1509" s="13" customFormat="1">
      <c r="A1509" s="13"/>
      <c r="B1509" s="229"/>
      <c r="C1509" s="230"/>
      <c r="D1509" s="231" t="s">
        <v>152</v>
      </c>
      <c r="E1509" s="232" t="s">
        <v>1</v>
      </c>
      <c r="F1509" s="233" t="s">
        <v>222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152</v>
      </c>
      <c r="AU1509" s="239" t="s">
        <v>150</v>
      </c>
      <c r="AV1509" s="13" t="s">
        <v>81</v>
      </c>
      <c r="AW1509" s="13" t="s">
        <v>30</v>
      </c>
      <c r="AX1509" s="13" t="s">
        <v>73</v>
      </c>
      <c r="AY1509" s="239" t="s">
        <v>141</v>
      </c>
    </row>
    <row r="1510" s="14" customFormat="1">
      <c r="A1510" s="14"/>
      <c r="B1510" s="240"/>
      <c r="C1510" s="241"/>
      <c r="D1510" s="231" t="s">
        <v>152</v>
      </c>
      <c r="E1510" s="242" t="s">
        <v>1</v>
      </c>
      <c r="F1510" s="243" t="s">
        <v>223</v>
      </c>
      <c r="G1510" s="241"/>
      <c r="H1510" s="244">
        <v>5.1100000000000003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0" t="s">
        <v>152</v>
      </c>
      <c r="AU1510" s="250" t="s">
        <v>150</v>
      </c>
      <c r="AV1510" s="14" t="s">
        <v>150</v>
      </c>
      <c r="AW1510" s="14" t="s">
        <v>30</v>
      </c>
      <c r="AX1510" s="14" t="s">
        <v>73</v>
      </c>
      <c r="AY1510" s="250" t="s">
        <v>141</v>
      </c>
    </row>
    <row r="1511" s="15" customFormat="1">
      <c r="A1511" s="15"/>
      <c r="B1511" s="251"/>
      <c r="C1511" s="252"/>
      <c r="D1511" s="231" t="s">
        <v>152</v>
      </c>
      <c r="E1511" s="253" t="s">
        <v>1</v>
      </c>
      <c r="F1511" s="254" t="s">
        <v>170</v>
      </c>
      <c r="G1511" s="252"/>
      <c r="H1511" s="255">
        <v>28.704999999999998</v>
      </c>
      <c r="I1511" s="256"/>
      <c r="J1511" s="252"/>
      <c r="K1511" s="252"/>
      <c r="L1511" s="257"/>
      <c r="M1511" s="258"/>
      <c r="N1511" s="259"/>
      <c r="O1511" s="259"/>
      <c r="P1511" s="259"/>
      <c r="Q1511" s="259"/>
      <c r="R1511" s="259"/>
      <c r="S1511" s="259"/>
      <c r="T1511" s="260"/>
      <c r="U1511" s="15"/>
      <c r="V1511" s="15"/>
      <c r="W1511" s="15"/>
      <c r="X1511" s="15"/>
      <c r="Y1511" s="15"/>
      <c r="Z1511" s="15"/>
      <c r="AA1511" s="15"/>
      <c r="AB1511" s="15"/>
      <c r="AC1511" s="15"/>
      <c r="AD1511" s="15"/>
      <c r="AE1511" s="15"/>
      <c r="AT1511" s="261" t="s">
        <v>152</v>
      </c>
      <c r="AU1511" s="261" t="s">
        <v>150</v>
      </c>
      <c r="AV1511" s="15" t="s">
        <v>149</v>
      </c>
      <c r="AW1511" s="15" t="s">
        <v>30</v>
      </c>
      <c r="AX1511" s="15" t="s">
        <v>81</v>
      </c>
      <c r="AY1511" s="261" t="s">
        <v>141</v>
      </c>
    </row>
    <row r="1512" s="2" customFormat="1" ht="24.15" customHeight="1">
      <c r="A1512" s="38"/>
      <c r="B1512" s="39"/>
      <c r="C1512" s="215" t="s">
        <v>1936</v>
      </c>
      <c r="D1512" s="215" t="s">
        <v>145</v>
      </c>
      <c r="E1512" s="216" t="s">
        <v>1937</v>
      </c>
      <c r="F1512" s="217" t="s">
        <v>1938</v>
      </c>
      <c r="G1512" s="218" t="s">
        <v>148</v>
      </c>
      <c r="H1512" s="219">
        <v>0.75</v>
      </c>
      <c r="I1512" s="220"/>
      <c r="J1512" s="221">
        <f>ROUND(I1512*H1512,2)</f>
        <v>0</v>
      </c>
      <c r="K1512" s="222"/>
      <c r="L1512" s="44"/>
      <c r="M1512" s="223" t="s">
        <v>1</v>
      </c>
      <c r="N1512" s="224" t="s">
        <v>39</v>
      </c>
      <c r="O1512" s="91"/>
      <c r="P1512" s="225">
        <f>O1512*H1512</f>
        <v>0</v>
      </c>
      <c r="Q1512" s="225">
        <v>0.00058</v>
      </c>
      <c r="R1512" s="225">
        <f>Q1512*H1512</f>
        <v>0.000435</v>
      </c>
      <c r="S1512" s="225">
        <v>0</v>
      </c>
      <c r="T1512" s="226">
        <f>S1512*H1512</f>
        <v>0</v>
      </c>
      <c r="U1512" s="38"/>
      <c r="V1512" s="38"/>
      <c r="W1512" s="38"/>
      <c r="X1512" s="38"/>
      <c r="Y1512" s="38"/>
      <c r="Z1512" s="38"/>
      <c r="AA1512" s="38"/>
      <c r="AB1512" s="38"/>
      <c r="AC1512" s="38"/>
      <c r="AD1512" s="38"/>
      <c r="AE1512" s="38"/>
      <c r="AR1512" s="227" t="s">
        <v>457</v>
      </c>
      <c r="AT1512" s="227" t="s">
        <v>145</v>
      </c>
      <c r="AU1512" s="227" t="s">
        <v>150</v>
      </c>
      <c r="AY1512" s="17" t="s">
        <v>141</v>
      </c>
      <c r="BE1512" s="228">
        <f>IF(N1512="základní",J1512,0)</f>
        <v>0</v>
      </c>
      <c r="BF1512" s="228">
        <f>IF(N1512="snížená",J1512,0)</f>
        <v>0</v>
      </c>
      <c r="BG1512" s="228">
        <f>IF(N1512="zákl. přenesená",J1512,0)</f>
        <v>0</v>
      </c>
      <c r="BH1512" s="228">
        <f>IF(N1512="sníž. přenesená",J1512,0)</f>
        <v>0</v>
      </c>
      <c r="BI1512" s="228">
        <f>IF(N1512="nulová",J1512,0)</f>
        <v>0</v>
      </c>
      <c r="BJ1512" s="17" t="s">
        <v>150</v>
      </c>
      <c r="BK1512" s="228">
        <f>ROUND(I1512*H1512,2)</f>
        <v>0</v>
      </c>
      <c r="BL1512" s="17" t="s">
        <v>457</v>
      </c>
      <c r="BM1512" s="227" t="s">
        <v>1939</v>
      </c>
    </row>
    <row r="1513" s="2" customFormat="1" ht="24.15" customHeight="1">
      <c r="A1513" s="38"/>
      <c r="B1513" s="39"/>
      <c r="C1513" s="262" t="s">
        <v>1940</v>
      </c>
      <c r="D1513" s="262" t="s">
        <v>465</v>
      </c>
      <c r="E1513" s="263" t="s">
        <v>1941</v>
      </c>
      <c r="F1513" s="264" t="s">
        <v>1942</v>
      </c>
      <c r="G1513" s="265" t="s">
        <v>148</v>
      </c>
      <c r="H1513" s="266">
        <v>0.82499999999999996</v>
      </c>
      <c r="I1513" s="267"/>
      <c r="J1513" s="268">
        <f>ROUND(I1513*H1513,2)</f>
        <v>0</v>
      </c>
      <c r="K1513" s="269"/>
      <c r="L1513" s="270"/>
      <c r="M1513" s="271" t="s">
        <v>1</v>
      </c>
      <c r="N1513" s="272" t="s">
        <v>39</v>
      </c>
      <c r="O1513" s="91"/>
      <c r="P1513" s="225">
        <f>O1513*H1513</f>
        <v>0</v>
      </c>
      <c r="Q1513" s="225">
        <v>0.012</v>
      </c>
      <c r="R1513" s="225">
        <f>Q1513*H1513</f>
        <v>0.0098999999999999991</v>
      </c>
      <c r="S1513" s="225">
        <v>0</v>
      </c>
      <c r="T1513" s="226">
        <f>S1513*H1513</f>
        <v>0</v>
      </c>
      <c r="U1513" s="38"/>
      <c r="V1513" s="38"/>
      <c r="W1513" s="38"/>
      <c r="X1513" s="38"/>
      <c r="Y1513" s="38"/>
      <c r="Z1513" s="38"/>
      <c r="AA1513" s="38"/>
      <c r="AB1513" s="38"/>
      <c r="AC1513" s="38"/>
      <c r="AD1513" s="38"/>
      <c r="AE1513" s="38"/>
      <c r="AR1513" s="227" t="s">
        <v>468</v>
      </c>
      <c r="AT1513" s="227" t="s">
        <v>465</v>
      </c>
      <c r="AU1513" s="227" t="s">
        <v>150</v>
      </c>
      <c r="AY1513" s="17" t="s">
        <v>141</v>
      </c>
      <c r="BE1513" s="228">
        <f>IF(N1513="základní",J1513,0)</f>
        <v>0</v>
      </c>
      <c r="BF1513" s="228">
        <f>IF(N1513="snížená",J1513,0)</f>
        <v>0</v>
      </c>
      <c r="BG1513" s="228">
        <f>IF(N1513="zákl. přenesená",J1513,0)</f>
        <v>0</v>
      </c>
      <c r="BH1513" s="228">
        <f>IF(N1513="sníž. přenesená",J1513,0)</f>
        <v>0</v>
      </c>
      <c r="BI1513" s="228">
        <f>IF(N1513="nulová",J1513,0)</f>
        <v>0</v>
      </c>
      <c r="BJ1513" s="17" t="s">
        <v>150</v>
      </c>
      <c r="BK1513" s="228">
        <f>ROUND(I1513*H1513,2)</f>
        <v>0</v>
      </c>
      <c r="BL1513" s="17" t="s">
        <v>457</v>
      </c>
      <c r="BM1513" s="227" t="s">
        <v>1943</v>
      </c>
    </row>
    <row r="1514" s="13" customFormat="1">
      <c r="A1514" s="13"/>
      <c r="B1514" s="229"/>
      <c r="C1514" s="230"/>
      <c r="D1514" s="231" t="s">
        <v>152</v>
      </c>
      <c r="E1514" s="232" t="s">
        <v>1</v>
      </c>
      <c r="F1514" s="233" t="s">
        <v>1944</v>
      </c>
      <c r="G1514" s="230"/>
      <c r="H1514" s="232" t="s">
        <v>1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9" t="s">
        <v>152</v>
      </c>
      <c r="AU1514" s="239" t="s">
        <v>150</v>
      </c>
      <c r="AV1514" s="13" t="s">
        <v>81</v>
      </c>
      <c r="AW1514" s="13" t="s">
        <v>30</v>
      </c>
      <c r="AX1514" s="13" t="s">
        <v>73</v>
      </c>
      <c r="AY1514" s="239" t="s">
        <v>141</v>
      </c>
    </row>
    <row r="1515" s="14" customFormat="1">
      <c r="A1515" s="14"/>
      <c r="B1515" s="240"/>
      <c r="C1515" s="241"/>
      <c r="D1515" s="231" t="s">
        <v>152</v>
      </c>
      <c r="E1515" s="242" t="s">
        <v>1</v>
      </c>
      <c r="F1515" s="243" t="s">
        <v>1945</v>
      </c>
      <c r="G1515" s="241"/>
      <c r="H1515" s="244">
        <v>0.75</v>
      </c>
      <c r="I1515" s="245"/>
      <c r="J1515" s="241"/>
      <c r="K1515" s="241"/>
      <c r="L1515" s="246"/>
      <c r="M1515" s="247"/>
      <c r="N1515" s="248"/>
      <c r="O1515" s="248"/>
      <c r="P1515" s="248"/>
      <c r="Q1515" s="248"/>
      <c r="R1515" s="248"/>
      <c r="S1515" s="248"/>
      <c r="T1515" s="24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0" t="s">
        <v>152</v>
      </c>
      <c r="AU1515" s="250" t="s">
        <v>150</v>
      </c>
      <c r="AV1515" s="14" t="s">
        <v>150</v>
      </c>
      <c r="AW1515" s="14" t="s">
        <v>30</v>
      </c>
      <c r="AX1515" s="14" t="s">
        <v>81</v>
      </c>
      <c r="AY1515" s="250" t="s">
        <v>141</v>
      </c>
    </row>
    <row r="1516" s="14" customFormat="1">
      <c r="A1516" s="14"/>
      <c r="B1516" s="240"/>
      <c r="C1516" s="241"/>
      <c r="D1516" s="231" t="s">
        <v>152</v>
      </c>
      <c r="E1516" s="241"/>
      <c r="F1516" s="243" t="s">
        <v>1946</v>
      </c>
      <c r="G1516" s="241"/>
      <c r="H1516" s="244">
        <v>0.82499999999999996</v>
      </c>
      <c r="I1516" s="245"/>
      <c r="J1516" s="241"/>
      <c r="K1516" s="241"/>
      <c r="L1516" s="246"/>
      <c r="M1516" s="247"/>
      <c r="N1516" s="248"/>
      <c r="O1516" s="248"/>
      <c r="P1516" s="248"/>
      <c r="Q1516" s="248"/>
      <c r="R1516" s="248"/>
      <c r="S1516" s="248"/>
      <c r="T1516" s="249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0" t="s">
        <v>152</v>
      </c>
      <c r="AU1516" s="250" t="s">
        <v>150</v>
      </c>
      <c r="AV1516" s="14" t="s">
        <v>150</v>
      </c>
      <c r="AW1516" s="14" t="s">
        <v>4</v>
      </c>
      <c r="AX1516" s="14" t="s">
        <v>81</v>
      </c>
      <c r="AY1516" s="250" t="s">
        <v>141</v>
      </c>
    </row>
    <row r="1517" s="2" customFormat="1" ht="16.5" customHeight="1">
      <c r="A1517" s="38"/>
      <c r="B1517" s="39"/>
      <c r="C1517" s="215" t="s">
        <v>1947</v>
      </c>
      <c r="D1517" s="215" t="s">
        <v>145</v>
      </c>
      <c r="E1517" s="216" t="s">
        <v>1948</v>
      </c>
      <c r="F1517" s="217" t="s">
        <v>1949</v>
      </c>
      <c r="G1517" s="218" t="s">
        <v>180</v>
      </c>
      <c r="H1517" s="219">
        <v>32</v>
      </c>
      <c r="I1517" s="220"/>
      <c r="J1517" s="221">
        <f>ROUND(I1517*H1517,2)</f>
        <v>0</v>
      </c>
      <c r="K1517" s="222"/>
      <c r="L1517" s="44"/>
      <c r="M1517" s="223" t="s">
        <v>1</v>
      </c>
      <c r="N1517" s="224" t="s">
        <v>39</v>
      </c>
      <c r="O1517" s="91"/>
      <c r="P1517" s="225">
        <f>O1517*H1517</f>
        <v>0</v>
      </c>
      <c r="Q1517" s="225">
        <v>0.0064099999999999999</v>
      </c>
      <c r="R1517" s="225">
        <f>Q1517*H1517</f>
        <v>0.20512</v>
      </c>
      <c r="S1517" s="225">
        <v>0</v>
      </c>
      <c r="T1517" s="226">
        <f>S1517*H1517</f>
        <v>0</v>
      </c>
      <c r="U1517" s="38"/>
      <c r="V1517" s="38"/>
      <c r="W1517" s="38"/>
      <c r="X1517" s="38"/>
      <c r="Y1517" s="38"/>
      <c r="Z1517" s="38"/>
      <c r="AA1517" s="38"/>
      <c r="AB1517" s="38"/>
      <c r="AC1517" s="38"/>
      <c r="AD1517" s="38"/>
      <c r="AE1517" s="38"/>
      <c r="AR1517" s="227" t="s">
        <v>457</v>
      </c>
      <c r="AT1517" s="227" t="s">
        <v>145</v>
      </c>
      <c r="AU1517" s="227" t="s">
        <v>150</v>
      </c>
      <c r="AY1517" s="17" t="s">
        <v>141</v>
      </c>
      <c r="BE1517" s="228">
        <f>IF(N1517="základní",J1517,0)</f>
        <v>0</v>
      </c>
      <c r="BF1517" s="228">
        <f>IF(N1517="snížená",J1517,0)</f>
        <v>0</v>
      </c>
      <c r="BG1517" s="228">
        <f>IF(N1517="zákl. přenesená",J1517,0)</f>
        <v>0</v>
      </c>
      <c r="BH1517" s="228">
        <f>IF(N1517="sníž. přenesená",J1517,0)</f>
        <v>0</v>
      </c>
      <c r="BI1517" s="228">
        <f>IF(N1517="nulová",J1517,0)</f>
        <v>0</v>
      </c>
      <c r="BJ1517" s="17" t="s">
        <v>150</v>
      </c>
      <c r="BK1517" s="228">
        <f>ROUND(I1517*H1517,2)</f>
        <v>0</v>
      </c>
      <c r="BL1517" s="17" t="s">
        <v>457</v>
      </c>
      <c r="BM1517" s="227" t="s">
        <v>1950</v>
      </c>
    </row>
    <row r="1518" s="14" customFormat="1">
      <c r="A1518" s="14"/>
      <c r="B1518" s="240"/>
      <c r="C1518" s="241"/>
      <c r="D1518" s="231" t="s">
        <v>152</v>
      </c>
      <c r="E1518" s="242" t="s">
        <v>1</v>
      </c>
      <c r="F1518" s="243" t="s">
        <v>1951</v>
      </c>
      <c r="G1518" s="241"/>
      <c r="H1518" s="244">
        <v>32</v>
      </c>
      <c r="I1518" s="245"/>
      <c r="J1518" s="241"/>
      <c r="K1518" s="241"/>
      <c r="L1518" s="246"/>
      <c r="M1518" s="247"/>
      <c r="N1518" s="248"/>
      <c r="O1518" s="248"/>
      <c r="P1518" s="248"/>
      <c r="Q1518" s="248"/>
      <c r="R1518" s="248"/>
      <c r="S1518" s="248"/>
      <c r="T1518" s="249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0" t="s">
        <v>152</v>
      </c>
      <c r="AU1518" s="250" t="s">
        <v>150</v>
      </c>
      <c r="AV1518" s="14" t="s">
        <v>150</v>
      </c>
      <c r="AW1518" s="14" t="s">
        <v>30</v>
      </c>
      <c r="AX1518" s="14" t="s">
        <v>81</v>
      </c>
      <c r="AY1518" s="250" t="s">
        <v>141</v>
      </c>
    </row>
    <row r="1519" s="2" customFormat="1" ht="24.15" customHeight="1">
      <c r="A1519" s="38"/>
      <c r="B1519" s="39"/>
      <c r="C1519" s="215" t="s">
        <v>1952</v>
      </c>
      <c r="D1519" s="215" t="s">
        <v>145</v>
      </c>
      <c r="E1519" s="216" t="s">
        <v>1953</v>
      </c>
      <c r="F1519" s="217" t="s">
        <v>1954</v>
      </c>
      <c r="G1519" s="218" t="s">
        <v>158</v>
      </c>
      <c r="H1519" s="219">
        <v>3</v>
      </c>
      <c r="I1519" s="220"/>
      <c r="J1519" s="221">
        <f>ROUND(I1519*H1519,2)</f>
        <v>0</v>
      </c>
      <c r="K1519" s="222"/>
      <c r="L1519" s="44"/>
      <c r="M1519" s="223" t="s">
        <v>1</v>
      </c>
      <c r="N1519" s="224" t="s">
        <v>39</v>
      </c>
      <c r="O1519" s="91"/>
      <c r="P1519" s="225">
        <f>O1519*H1519</f>
        <v>0</v>
      </c>
      <c r="Q1519" s="225">
        <v>0</v>
      </c>
      <c r="R1519" s="225">
        <f>Q1519*H1519</f>
        <v>0</v>
      </c>
      <c r="S1519" s="225">
        <v>0.00036000000000000002</v>
      </c>
      <c r="T1519" s="226">
        <f>S1519*H1519</f>
        <v>0.00108</v>
      </c>
      <c r="U1519" s="38"/>
      <c r="V1519" s="38"/>
      <c r="W1519" s="38"/>
      <c r="X1519" s="38"/>
      <c r="Y1519" s="38"/>
      <c r="Z1519" s="38"/>
      <c r="AA1519" s="38"/>
      <c r="AB1519" s="38"/>
      <c r="AC1519" s="38"/>
      <c r="AD1519" s="38"/>
      <c r="AE1519" s="38"/>
      <c r="AR1519" s="227" t="s">
        <v>457</v>
      </c>
      <c r="AT1519" s="227" t="s">
        <v>145</v>
      </c>
      <c r="AU1519" s="227" t="s">
        <v>150</v>
      </c>
      <c r="AY1519" s="17" t="s">
        <v>141</v>
      </c>
      <c r="BE1519" s="228">
        <f>IF(N1519="základní",J1519,0)</f>
        <v>0</v>
      </c>
      <c r="BF1519" s="228">
        <f>IF(N1519="snížená",J1519,0)</f>
        <v>0</v>
      </c>
      <c r="BG1519" s="228">
        <f>IF(N1519="zákl. přenesená",J1519,0)</f>
        <v>0</v>
      </c>
      <c r="BH1519" s="228">
        <f>IF(N1519="sníž. přenesená",J1519,0)</f>
        <v>0</v>
      </c>
      <c r="BI1519" s="228">
        <f>IF(N1519="nulová",J1519,0)</f>
        <v>0</v>
      </c>
      <c r="BJ1519" s="17" t="s">
        <v>150</v>
      </c>
      <c r="BK1519" s="228">
        <f>ROUND(I1519*H1519,2)</f>
        <v>0</v>
      </c>
      <c r="BL1519" s="17" t="s">
        <v>457</v>
      </c>
      <c r="BM1519" s="227" t="s">
        <v>1955</v>
      </c>
    </row>
    <row r="1520" s="13" customFormat="1">
      <c r="A1520" s="13"/>
      <c r="B1520" s="229"/>
      <c r="C1520" s="230"/>
      <c r="D1520" s="231" t="s">
        <v>152</v>
      </c>
      <c r="E1520" s="232" t="s">
        <v>1</v>
      </c>
      <c r="F1520" s="233" t="s">
        <v>581</v>
      </c>
      <c r="G1520" s="230"/>
      <c r="H1520" s="232" t="s">
        <v>1</v>
      </c>
      <c r="I1520" s="234"/>
      <c r="J1520" s="230"/>
      <c r="K1520" s="230"/>
      <c r="L1520" s="235"/>
      <c r="M1520" s="236"/>
      <c r="N1520" s="237"/>
      <c r="O1520" s="237"/>
      <c r="P1520" s="237"/>
      <c r="Q1520" s="237"/>
      <c r="R1520" s="237"/>
      <c r="S1520" s="237"/>
      <c r="T1520" s="23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39" t="s">
        <v>152</v>
      </c>
      <c r="AU1520" s="239" t="s">
        <v>150</v>
      </c>
      <c r="AV1520" s="13" t="s">
        <v>81</v>
      </c>
      <c r="AW1520" s="13" t="s">
        <v>30</v>
      </c>
      <c r="AX1520" s="13" t="s">
        <v>73</v>
      </c>
      <c r="AY1520" s="239" t="s">
        <v>141</v>
      </c>
    </row>
    <row r="1521" s="14" customFormat="1">
      <c r="A1521" s="14"/>
      <c r="B1521" s="240"/>
      <c r="C1521" s="241"/>
      <c r="D1521" s="231" t="s">
        <v>152</v>
      </c>
      <c r="E1521" s="242" t="s">
        <v>1</v>
      </c>
      <c r="F1521" s="243" t="s">
        <v>81</v>
      </c>
      <c r="G1521" s="241"/>
      <c r="H1521" s="244">
        <v>1</v>
      </c>
      <c r="I1521" s="245"/>
      <c r="J1521" s="241"/>
      <c r="K1521" s="241"/>
      <c r="L1521" s="246"/>
      <c r="M1521" s="247"/>
      <c r="N1521" s="248"/>
      <c r="O1521" s="248"/>
      <c r="P1521" s="248"/>
      <c r="Q1521" s="248"/>
      <c r="R1521" s="248"/>
      <c r="S1521" s="248"/>
      <c r="T1521" s="249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0" t="s">
        <v>152</v>
      </c>
      <c r="AU1521" s="250" t="s">
        <v>150</v>
      </c>
      <c r="AV1521" s="14" t="s">
        <v>150</v>
      </c>
      <c r="AW1521" s="14" t="s">
        <v>30</v>
      </c>
      <c r="AX1521" s="14" t="s">
        <v>73</v>
      </c>
      <c r="AY1521" s="250" t="s">
        <v>141</v>
      </c>
    </row>
    <row r="1522" s="13" customFormat="1">
      <c r="A1522" s="13"/>
      <c r="B1522" s="229"/>
      <c r="C1522" s="230"/>
      <c r="D1522" s="231" t="s">
        <v>152</v>
      </c>
      <c r="E1522" s="232" t="s">
        <v>1</v>
      </c>
      <c r="F1522" s="233" t="s">
        <v>1956</v>
      </c>
      <c r="G1522" s="230"/>
      <c r="H1522" s="232" t="s">
        <v>1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9" t="s">
        <v>152</v>
      </c>
      <c r="AU1522" s="239" t="s">
        <v>150</v>
      </c>
      <c r="AV1522" s="13" t="s">
        <v>81</v>
      </c>
      <c r="AW1522" s="13" t="s">
        <v>30</v>
      </c>
      <c r="AX1522" s="13" t="s">
        <v>73</v>
      </c>
      <c r="AY1522" s="239" t="s">
        <v>141</v>
      </c>
    </row>
    <row r="1523" s="14" customFormat="1">
      <c r="A1523" s="14"/>
      <c r="B1523" s="240"/>
      <c r="C1523" s="241"/>
      <c r="D1523" s="231" t="s">
        <v>152</v>
      </c>
      <c r="E1523" s="242" t="s">
        <v>1</v>
      </c>
      <c r="F1523" s="243" t="s">
        <v>81</v>
      </c>
      <c r="G1523" s="241"/>
      <c r="H1523" s="244">
        <v>1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0" t="s">
        <v>152</v>
      </c>
      <c r="AU1523" s="250" t="s">
        <v>150</v>
      </c>
      <c r="AV1523" s="14" t="s">
        <v>150</v>
      </c>
      <c r="AW1523" s="14" t="s">
        <v>30</v>
      </c>
      <c r="AX1523" s="14" t="s">
        <v>73</v>
      </c>
      <c r="AY1523" s="250" t="s">
        <v>141</v>
      </c>
    </row>
    <row r="1524" s="13" customFormat="1">
      <c r="A1524" s="13"/>
      <c r="B1524" s="229"/>
      <c r="C1524" s="230"/>
      <c r="D1524" s="231" t="s">
        <v>152</v>
      </c>
      <c r="E1524" s="232" t="s">
        <v>1</v>
      </c>
      <c r="F1524" s="233" t="s">
        <v>1957</v>
      </c>
      <c r="G1524" s="230"/>
      <c r="H1524" s="232" t="s">
        <v>1</v>
      </c>
      <c r="I1524" s="234"/>
      <c r="J1524" s="230"/>
      <c r="K1524" s="230"/>
      <c r="L1524" s="235"/>
      <c r="M1524" s="236"/>
      <c r="N1524" s="237"/>
      <c r="O1524" s="237"/>
      <c r="P1524" s="237"/>
      <c r="Q1524" s="237"/>
      <c r="R1524" s="237"/>
      <c r="S1524" s="237"/>
      <c r="T1524" s="238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39" t="s">
        <v>152</v>
      </c>
      <c r="AU1524" s="239" t="s">
        <v>150</v>
      </c>
      <c r="AV1524" s="13" t="s">
        <v>81</v>
      </c>
      <c r="AW1524" s="13" t="s">
        <v>30</v>
      </c>
      <c r="AX1524" s="13" t="s">
        <v>73</v>
      </c>
      <c r="AY1524" s="239" t="s">
        <v>141</v>
      </c>
    </row>
    <row r="1525" s="14" customFormat="1">
      <c r="A1525" s="14"/>
      <c r="B1525" s="240"/>
      <c r="C1525" s="241"/>
      <c r="D1525" s="231" t="s">
        <v>152</v>
      </c>
      <c r="E1525" s="242" t="s">
        <v>1</v>
      </c>
      <c r="F1525" s="243" t="s">
        <v>81</v>
      </c>
      <c r="G1525" s="241"/>
      <c r="H1525" s="244">
        <v>1</v>
      </c>
      <c r="I1525" s="245"/>
      <c r="J1525" s="241"/>
      <c r="K1525" s="241"/>
      <c r="L1525" s="246"/>
      <c r="M1525" s="247"/>
      <c r="N1525" s="248"/>
      <c r="O1525" s="248"/>
      <c r="P1525" s="248"/>
      <c r="Q1525" s="248"/>
      <c r="R1525" s="248"/>
      <c r="S1525" s="248"/>
      <c r="T1525" s="249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0" t="s">
        <v>152</v>
      </c>
      <c r="AU1525" s="250" t="s">
        <v>150</v>
      </c>
      <c r="AV1525" s="14" t="s">
        <v>150</v>
      </c>
      <c r="AW1525" s="14" t="s">
        <v>30</v>
      </c>
      <c r="AX1525" s="14" t="s">
        <v>73</v>
      </c>
      <c r="AY1525" s="250" t="s">
        <v>141</v>
      </c>
    </row>
    <row r="1526" s="15" customFormat="1">
      <c r="A1526" s="15"/>
      <c r="B1526" s="251"/>
      <c r="C1526" s="252"/>
      <c r="D1526" s="231" t="s">
        <v>152</v>
      </c>
      <c r="E1526" s="253" t="s">
        <v>1</v>
      </c>
      <c r="F1526" s="254" t="s">
        <v>170</v>
      </c>
      <c r="G1526" s="252"/>
      <c r="H1526" s="255">
        <v>3</v>
      </c>
      <c r="I1526" s="256"/>
      <c r="J1526" s="252"/>
      <c r="K1526" s="252"/>
      <c r="L1526" s="257"/>
      <c r="M1526" s="258"/>
      <c r="N1526" s="259"/>
      <c r="O1526" s="259"/>
      <c r="P1526" s="259"/>
      <c r="Q1526" s="259"/>
      <c r="R1526" s="259"/>
      <c r="S1526" s="259"/>
      <c r="T1526" s="260"/>
      <c r="U1526" s="15"/>
      <c r="V1526" s="15"/>
      <c r="W1526" s="15"/>
      <c r="X1526" s="15"/>
      <c r="Y1526" s="15"/>
      <c r="Z1526" s="15"/>
      <c r="AA1526" s="15"/>
      <c r="AB1526" s="15"/>
      <c r="AC1526" s="15"/>
      <c r="AD1526" s="15"/>
      <c r="AE1526" s="15"/>
      <c r="AT1526" s="261" t="s">
        <v>152</v>
      </c>
      <c r="AU1526" s="261" t="s">
        <v>150</v>
      </c>
      <c r="AV1526" s="15" t="s">
        <v>149</v>
      </c>
      <c r="AW1526" s="15" t="s">
        <v>30</v>
      </c>
      <c r="AX1526" s="15" t="s">
        <v>81</v>
      </c>
      <c r="AY1526" s="261" t="s">
        <v>141</v>
      </c>
    </row>
    <row r="1527" s="2" customFormat="1" ht="16.5" customHeight="1">
      <c r="A1527" s="38"/>
      <c r="B1527" s="39"/>
      <c r="C1527" s="215" t="s">
        <v>1958</v>
      </c>
      <c r="D1527" s="215" t="s">
        <v>145</v>
      </c>
      <c r="E1527" s="216" t="s">
        <v>1959</v>
      </c>
      <c r="F1527" s="217" t="s">
        <v>1960</v>
      </c>
      <c r="G1527" s="218" t="s">
        <v>158</v>
      </c>
      <c r="H1527" s="219">
        <v>6</v>
      </c>
      <c r="I1527" s="220"/>
      <c r="J1527" s="221">
        <f>ROUND(I1527*H1527,2)</f>
        <v>0</v>
      </c>
      <c r="K1527" s="222"/>
      <c r="L1527" s="44"/>
      <c r="M1527" s="223" t="s">
        <v>1</v>
      </c>
      <c r="N1527" s="224" t="s">
        <v>39</v>
      </c>
      <c r="O1527" s="91"/>
      <c r="P1527" s="225">
        <f>O1527*H1527</f>
        <v>0</v>
      </c>
      <c r="Q1527" s="225">
        <v>0</v>
      </c>
      <c r="R1527" s="225">
        <f>Q1527*H1527</f>
        <v>0</v>
      </c>
      <c r="S1527" s="225">
        <v>0</v>
      </c>
      <c r="T1527" s="226">
        <f>S1527*H1527</f>
        <v>0</v>
      </c>
      <c r="U1527" s="38"/>
      <c r="V1527" s="38"/>
      <c r="W1527" s="38"/>
      <c r="X1527" s="38"/>
      <c r="Y1527" s="38"/>
      <c r="Z1527" s="38"/>
      <c r="AA1527" s="38"/>
      <c r="AB1527" s="38"/>
      <c r="AC1527" s="38"/>
      <c r="AD1527" s="38"/>
      <c r="AE1527" s="38"/>
      <c r="AR1527" s="227" t="s">
        <v>457</v>
      </c>
      <c r="AT1527" s="227" t="s">
        <v>145</v>
      </c>
      <c r="AU1527" s="227" t="s">
        <v>150</v>
      </c>
      <c r="AY1527" s="17" t="s">
        <v>141</v>
      </c>
      <c r="BE1527" s="228">
        <f>IF(N1527="základní",J1527,0)</f>
        <v>0</v>
      </c>
      <c r="BF1527" s="228">
        <f>IF(N1527="snížená",J1527,0)</f>
        <v>0</v>
      </c>
      <c r="BG1527" s="228">
        <f>IF(N1527="zákl. přenesená",J1527,0)</f>
        <v>0</v>
      </c>
      <c r="BH1527" s="228">
        <f>IF(N1527="sníž. přenesená",J1527,0)</f>
        <v>0</v>
      </c>
      <c r="BI1527" s="228">
        <f>IF(N1527="nulová",J1527,0)</f>
        <v>0</v>
      </c>
      <c r="BJ1527" s="17" t="s">
        <v>150</v>
      </c>
      <c r="BK1527" s="228">
        <f>ROUND(I1527*H1527,2)</f>
        <v>0</v>
      </c>
      <c r="BL1527" s="17" t="s">
        <v>457</v>
      </c>
      <c r="BM1527" s="227" t="s">
        <v>1961</v>
      </c>
    </row>
    <row r="1528" s="13" customFormat="1">
      <c r="A1528" s="13"/>
      <c r="B1528" s="229"/>
      <c r="C1528" s="230"/>
      <c r="D1528" s="231" t="s">
        <v>152</v>
      </c>
      <c r="E1528" s="232" t="s">
        <v>1</v>
      </c>
      <c r="F1528" s="233" t="s">
        <v>1962</v>
      </c>
      <c r="G1528" s="230"/>
      <c r="H1528" s="232" t="s">
        <v>1</v>
      </c>
      <c r="I1528" s="234"/>
      <c r="J1528" s="230"/>
      <c r="K1528" s="230"/>
      <c r="L1528" s="235"/>
      <c r="M1528" s="236"/>
      <c r="N1528" s="237"/>
      <c r="O1528" s="237"/>
      <c r="P1528" s="237"/>
      <c r="Q1528" s="237"/>
      <c r="R1528" s="237"/>
      <c r="S1528" s="237"/>
      <c r="T1528" s="238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39" t="s">
        <v>152</v>
      </c>
      <c r="AU1528" s="239" t="s">
        <v>150</v>
      </c>
      <c r="AV1528" s="13" t="s">
        <v>81</v>
      </c>
      <c r="AW1528" s="13" t="s">
        <v>30</v>
      </c>
      <c r="AX1528" s="13" t="s">
        <v>73</v>
      </c>
      <c r="AY1528" s="239" t="s">
        <v>141</v>
      </c>
    </row>
    <row r="1529" s="14" customFormat="1">
      <c r="A1529" s="14"/>
      <c r="B1529" s="240"/>
      <c r="C1529" s="241"/>
      <c r="D1529" s="231" t="s">
        <v>152</v>
      </c>
      <c r="E1529" s="242" t="s">
        <v>1</v>
      </c>
      <c r="F1529" s="243" t="s">
        <v>1963</v>
      </c>
      <c r="G1529" s="241"/>
      <c r="H1529" s="244">
        <v>6</v>
      </c>
      <c r="I1529" s="245"/>
      <c r="J1529" s="241"/>
      <c r="K1529" s="241"/>
      <c r="L1529" s="246"/>
      <c r="M1529" s="247"/>
      <c r="N1529" s="248"/>
      <c r="O1529" s="248"/>
      <c r="P1529" s="248"/>
      <c r="Q1529" s="248"/>
      <c r="R1529" s="248"/>
      <c r="S1529" s="248"/>
      <c r="T1529" s="24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0" t="s">
        <v>152</v>
      </c>
      <c r="AU1529" s="250" t="s">
        <v>150</v>
      </c>
      <c r="AV1529" s="14" t="s">
        <v>150</v>
      </c>
      <c r="AW1529" s="14" t="s">
        <v>30</v>
      </c>
      <c r="AX1529" s="14" t="s">
        <v>73</v>
      </c>
      <c r="AY1529" s="250" t="s">
        <v>141</v>
      </c>
    </row>
    <row r="1530" s="15" customFormat="1">
      <c r="A1530" s="15"/>
      <c r="B1530" s="251"/>
      <c r="C1530" s="252"/>
      <c r="D1530" s="231" t="s">
        <v>152</v>
      </c>
      <c r="E1530" s="253" t="s">
        <v>1</v>
      </c>
      <c r="F1530" s="254" t="s">
        <v>170</v>
      </c>
      <c r="G1530" s="252"/>
      <c r="H1530" s="255">
        <v>6</v>
      </c>
      <c r="I1530" s="256"/>
      <c r="J1530" s="252"/>
      <c r="K1530" s="252"/>
      <c r="L1530" s="257"/>
      <c r="M1530" s="258"/>
      <c r="N1530" s="259"/>
      <c r="O1530" s="259"/>
      <c r="P1530" s="259"/>
      <c r="Q1530" s="259"/>
      <c r="R1530" s="259"/>
      <c r="S1530" s="259"/>
      <c r="T1530" s="260"/>
      <c r="U1530" s="15"/>
      <c r="V1530" s="15"/>
      <c r="W1530" s="15"/>
      <c r="X1530" s="15"/>
      <c r="Y1530" s="15"/>
      <c r="Z1530" s="15"/>
      <c r="AA1530" s="15"/>
      <c r="AB1530" s="15"/>
      <c r="AC1530" s="15"/>
      <c r="AD1530" s="15"/>
      <c r="AE1530" s="15"/>
      <c r="AT1530" s="261" t="s">
        <v>152</v>
      </c>
      <c r="AU1530" s="261" t="s">
        <v>150</v>
      </c>
      <c r="AV1530" s="15" t="s">
        <v>149</v>
      </c>
      <c r="AW1530" s="15" t="s">
        <v>30</v>
      </c>
      <c r="AX1530" s="15" t="s">
        <v>81</v>
      </c>
      <c r="AY1530" s="261" t="s">
        <v>141</v>
      </c>
    </row>
    <row r="1531" s="2" customFormat="1" ht="16.5" customHeight="1">
      <c r="A1531" s="38"/>
      <c r="B1531" s="39"/>
      <c r="C1531" s="215" t="s">
        <v>1964</v>
      </c>
      <c r="D1531" s="215" t="s">
        <v>145</v>
      </c>
      <c r="E1531" s="216" t="s">
        <v>1965</v>
      </c>
      <c r="F1531" s="217" t="s">
        <v>1966</v>
      </c>
      <c r="G1531" s="218" t="s">
        <v>158</v>
      </c>
      <c r="H1531" s="219">
        <v>5</v>
      </c>
      <c r="I1531" s="220"/>
      <c r="J1531" s="221">
        <f>ROUND(I1531*H1531,2)</f>
        <v>0</v>
      </c>
      <c r="K1531" s="222"/>
      <c r="L1531" s="44"/>
      <c r="M1531" s="223" t="s">
        <v>1</v>
      </c>
      <c r="N1531" s="224" t="s">
        <v>39</v>
      </c>
      <c r="O1531" s="91"/>
      <c r="P1531" s="225">
        <f>O1531*H1531</f>
        <v>0</v>
      </c>
      <c r="Q1531" s="225">
        <v>0</v>
      </c>
      <c r="R1531" s="225">
        <f>Q1531*H1531</f>
        <v>0</v>
      </c>
      <c r="S1531" s="225">
        <v>0</v>
      </c>
      <c r="T1531" s="226">
        <f>S1531*H1531</f>
        <v>0</v>
      </c>
      <c r="U1531" s="38"/>
      <c r="V1531" s="38"/>
      <c r="W1531" s="38"/>
      <c r="X1531" s="38"/>
      <c r="Y1531" s="38"/>
      <c r="Z1531" s="38"/>
      <c r="AA1531" s="38"/>
      <c r="AB1531" s="38"/>
      <c r="AC1531" s="38"/>
      <c r="AD1531" s="38"/>
      <c r="AE1531" s="38"/>
      <c r="AR1531" s="227" t="s">
        <v>457</v>
      </c>
      <c r="AT1531" s="227" t="s">
        <v>145</v>
      </c>
      <c r="AU1531" s="227" t="s">
        <v>150</v>
      </c>
      <c r="AY1531" s="17" t="s">
        <v>141</v>
      </c>
      <c r="BE1531" s="228">
        <f>IF(N1531="základní",J1531,0)</f>
        <v>0</v>
      </c>
      <c r="BF1531" s="228">
        <f>IF(N1531="snížená",J1531,0)</f>
        <v>0</v>
      </c>
      <c r="BG1531" s="228">
        <f>IF(N1531="zákl. přenesená",J1531,0)</f>
        <v>0</v>
      </c>
      <c r="BH1531" s="228">
        <f>IF(N1531="sníž. přenesená",J1531,0)</f>
        <v>0</v>
      </c>
      <c r="BI1531" s="228">
        <f>IF(N1531="nulová",J1531,0)</f>
        <v>0</v>
      </c>
      <c r="BJ1531" s="17" t="s">
        <v>150</v>
      </c>
      <c r="BK1531" s="228">
        <f>ROUND(I1531*H1531,2)</f>
        <v>0</v>
      </c>
      <c r="BL1531" s="17" t="s">
        <v>457</v>
      </c>
      <c r="BM1531" s="227" t="s">
        <v>1967</v>
      </c>
    </row>
    <row r="1532" s="13" customFormat="1">
      <c r="A1532" s="13"/>
      <c r="B1532" s="229"/>
      <c r="C1532" s="230"/>
      <c r="D1532" s="231" t="s">
        <v>152</v>
      </c>
      <c r="E1532" s="232" t="s">
        <v>1</v>
      </c>
      <c r="F1532" s="233" t="s">
        <v>1968</v>
      </c>
      <c r="G1532" s="230"/>
      <c r="H1532" s="232" t="s">
        <v>1</v>
      </c>
      <c r="I1532" s="234"/>
      <c r="J1532" s="230"/>
      <c r="K1532" s="230"/>
      <c r="L1532" s="235"/>
      <c r="M1532" s="236"/>
      <c r="N1532" s="237"/>
      <c r="O1532" s="237"/>
      <c r="P1532" s="237"/>
      <c r="Q1532" s="237"/>
      <c r="R1532" s="237"/>
      <c r="S1532" s="237"/>
      <c r="T1532" s="238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9" t="s">
        <v>152</v>
      </c>
      <c r="AU1532" s="239" t="s">
        <v>150</v>
      </c>
      <c r="AV1532" s="13" t="s">
        <v>81</v>
      </c>
      <c r="AW1532" s="13" t="s">
        <v>30</v>
      </c>
      <c r="AX1532" s="13" t="s">
        <v>73</v>
      </c>
      <c r="AY1532" s="239" t="s">
        <v>141</v>
      </c>
    </row>
    <row r="1533" s="14" customFormat="1">
      <c r="A1533" s="14"/>
      <c r="B1533" s="240"/>
      <c r="C1533" s="241"/>
      <c r="D1533" s="231" t="s">
        <v>152</v>
      </c>
      <c r="E1533" s="242" t="s">
        <v>1</v>
      </c>
      <c r="F1533" s="243" t="s">
        <v>150</v>
      </c>
      <c r="G1533" s="241"/>
      <c r="H1533" s="244">
        <v>2</v>
      </c>
      <c r="I1533" s="245"/>
      <c r="J1533" s="241"/>
      <c r="K1533" s="241"/>
      <c r="L1533" s="246"/>
      <c r="M1533" s="247"/>
      <c r="N1533" s="248"/>
      <c r="O1533" s="248"/>
      <c r="P1533" s="248"/>
      <c r="Q1533" s="248"/>
      <c r="R1533" s="248"/>
      <c r="S1533" s="248"/>
      <c r="T1533" s="24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0" t="s">
        <v>152</v>
      </c>
      <c r="AU1533" s="250" t="s">
        <v>150</v>
      </c>
      <c r="AV1533" s="14" t="s">
        <v>150</v>
      </c>
      <c r="AW1533" s="14" t="s">
        <v>30</v>
      </c>
      <c r="AX1533" s="14" t="s">
        <v>73</v>
      </c>
      <c r="AY1533" s="250" t="s">
        <v>141</v>
      </c>
    </row>
    <row r="1534" s="13" customFormat="1">
      <c r="A1534" s="13"/>
      <c r="B1534" s="229"/>
      <c r="C1534" s="230"/>
      <c r="D1534" s="231" t="s">
        <v>152</v>
      </c>
      <c r="E1534" s="232" t="s">
        <v>1</v>
      </c>
      <c r="F1534" s="233" t="s">
        <v>1969</v>
      </c>
      <c r="G1534" s="230"/>
      <c r="H1534" s="232" t="s">
        <v>1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152</v>
      </c>
      <c r="AU1534" s="239" t="s">
        <v>150</v>
      </c>
      <c r="AV1534" s="13" t="s">
        <v>81</v>
      </c>
      <c r="AW1534" s="13" t="s">
        <v>30</v>
      </c>
      <c r="AX1534" s="13" t="s">
        <v>73</v>
      </c>
      <c r="AY1534" s="239" t="s">
        <v>141</v>
      </c>
    </row>
    <row r="1535" s="14" customFormat="1">
      <c r="A1535" s="14"/>
      <c r="B1535" s="240"/>
      <c r="C1535" s="241"/>
      <c r="D1535" s="231" t="s">
        <v>152</v>
      </c>
      <c r="E1535" s="242" t="s">
        <v>1</v>
      </c>
      <c r="F1535" s="243" t="s">
        <v>81</v>
      </c>
      <c r="G1535" s="241"/>
      <c r="H1535" s="244">
        <v>1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152</v>
      </c>
      <c r="AU1535" s="250" t="s">
        <v>150</v>
      </c>
      <c r="AV1535" s="14" t="s">
        <v>150</v>
      </c>
      <c r="AW1535" s="14" t="s">
        <v>30</v>
      </c>
      <c r="AX1535" s="14" t="s">
        <v>73</v>
      </c>
      <c r="AY1535" s="250" t="s">
        <v>141</v>
      </c>
    </row>
    <row r="1536" s="13" customFormat="1">
      <c r="A1536" s="13"/>
      <c r="B1536" s="229"/>
      <c r="C1536" s="230"/>
      <c r="D1536" s="231" t="s">
        <v>152</v>
      </c>
      <c r="E1536" s="232" t="s">
        <v>1</v>
      </c>
      <c r="F1536" s="233" t="s">
        <v>1970</v>
      </c>
      <c r="G1536" s="230"/>
      <c r="H1536" s="232" t="s">
        <v>1</v>
      </c>
      <c r="I1536" s="234"/>
      <c r="J1536" s="230"/>
      <c r="K1536" s="230"/>
      <c r="L1536" s="235"/>
      <c r="M1536" s="236"/>
      <c r="N1536" s="237"/>
      <c r="O1536" s="237"/>
      <c r="P1536" s="237"/>
      <c r="Q1536" s="237"/>
      <c r="R1536" s="237"/>
      <c r="S1536" s="237"/>
      <c r="T1536" s="238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39" t="s">
        <v>152</v>
      </c>
      <c r="AU1536" s="239" t="s">
        <v>150</v>
      </c>
      <c r="AV1536" s="13" t="s">
        <v>81</v>
      </c>
      <c r="AW1536" s="13" t="s">
        <v>30</v>
      </c>
      <c r="AX1536" s="13" t="s">
        <v>73</v>
      </c>
      <c r="AY1536" s="239" t="s">
        <v>141</v>
      </c>
    </row>
    <row r="1537" s="14" customFormat="1">
      <c r="A1537" s="14"/>
      <c r="B1537" s="240"/>
      <c r="C1537" s="241"/>
      <c r="D1537" s="231" t="s">
        <v>152</v>
      </c>
      <c r="E1537" s="242" t="s">
        <v>1</v>
      </c>
      <c r="F1537" s="243" t="s">
        <v>599</v>
      </c>
      <c r="G1537" s="241"/>
      <c r="H1537" s="244">
        <v>2</v>
      </c>
      <c r="I1537" s="245"/>
      <c r="J1537" s="241"/>
      <c r="K1537" s="241"/>
      <c r="L1537" s="246"/>
      <c r="M1537" s="247"/>
      <c r="N1537" s="248"/>
      <c r="O1537" s="248"/>
      <c r="P1537" s="248"/>
      <c r="Q1537" s="248"/>
      <c r="R1537" s="248"/>
      <c r="S1537" s="248"/>
      <c r="T1537" s="249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0" t="s">
        <v>152</v>
      </c>
      <c r="AU1537" s="250" t="s">
        <v>150</v>
      </c>
      <c r="AV1537" s="14" t="s">
        <v>150</v>
      </c>
      <c r="AW1537" s="14" t="s">
        <v>30</v>
      </c>
      <c r="AX1537" s="14" t="s">
        <v>73</v>
      </c>
      <c r="AY1537" s="250" t="s">
        <v>141</v>
      </c>
    </row>
    <row r="1538" s="15" customFormat="1">
      <c r="A1538" s="15"/>
      <c r="B1538" s="251"/>
      <c r="C1538" s="252"/>
      <c r="D1538" s="231" t="s">
        <v>152</v>
      </c>
      <c r="E1538" s="253" t="s">
        <v>1</v>
      </c>
      <c r="F1538" s="254" t="s">
        <v>170</v>
      </c>
      <c r="G1538" s="252"/>
      <c r="H1538" s="255">
        <v>5</v>
      </c>
      <c r="I1538" s="256"/>
      <c r="J1538" s="252"/>
      <c r="K1538" s="252"/>
      <c r="L1538" s="257"/>
      <c r="M1538" s="258"/>
      <c r="N1538" s="259"/>
      <c r="O1538" s="259"/>
      <c r="P1538" s="259"/>
      <c r="Q1538" s="259"/>
      <c r="R1538" s="259"/>
      <c r="S1538" s="259"/>
      <c r="T1538" s="260"/>
      <c r="U1538" s="15"/>
      <c r="V1538" s="15"/>
      <c r="W1538" s="15"/>
      <c r="X1538" s="15"/>
      <c r="Y1538" s="15"/>
      <c r="Z1538" s="15"/>
      <c r="AA1538" s="15"/>
      <c r="AB1538" s="15"/>
      <c r="AC1538" s="15"/>
      <c r="AD1538" s="15"/>
      <c r="AE1538" s="15"/>
      <c r="AT1538" s="261" t="s">
        <v>152</v>
      </c>
      <c r="AU1538" s="261" t="s">
        <v>150</v>
      </c>
      <c r="AV1538" s="15" t="s">
        <v>149</v>
      </c>
      <c r="AW1538" s="15" t="s">
        <v>30</v>
      </c>
      <c r="AX1538" s="15" t="s">
        <v>81</v>
      </c>
      <c r="AY1538" s="261" t="s">
        <v>141</v>
      </c>
    </row>
    <row r="1539" s="2" customFormat="1" ht="16.5" customHeight="1">
      <c r="A1539" s="38"/>
      <c r="B1539" s="39"/>
      <c r="C1539" s="215" t="s">
        <v>1971</v>
      </c>
      <c r="D1539" s="215" t="s">
        <v>145</v>
      </c>
      <c r="E1539" s="216" t="s">
        <v>1972</v>
      </c>
      <c r="F1539" s="217" t="s">
        <v>1973</v>
      </c>
      <c r="G1539" s="218" t="s">
        <v>158</v>
      </c>
      <c r="H1539" s="219">
        <v>1</v>
      </c>
      <c r="I1539" s="220"/>
      <c r="J1539" s="221">
        <f>ROUND(I1539*H1539,2)</f>
        <v>0</v>
      </c>
      <c r="K1539" s="222"/>
      <c r="L1539" s="44"/>
      <c r="M1539" s="223" t="s">
        <v>1</v>
      </c>
      <c r="N1539" s="224" t="s">
        <v>39</v>
      </c>
      <c r="O1539" s="91"/>
      <c r="P1539" s="225">
        <f>O1539*H1539</f>
        <v>0</v>
      </c>
      <c r="Q1539" s="225">
        <v>0</v>
      </c>
      <c r="R1539" s="225">
        <f>Q1539*H1539</f>
        <v>0</v>
      </c>
      <c r="S1539" s="225">
        <v>0</v>
      </c>
      <c r="T1539" s="226">
        <f>S1539*H1539</f>
        <v>0</v>
      </c>
      <c r="U1539" s="38"/>
      <c r="V1539" s="38"/>
      <c r="W1539" s="38"/>
      <c r="X1539" s="38"/>
      <c r="Y1539" s="38"/>
      <c r="Z1539" s="38"/>
      <c r="AA1539" s="38"/>
      <c r="AB1539" s="38"/>
      <c r="AC1539" s="38"/>
      <c r="AD1539" s="38"/>
      <c r="AE1539" s="38"/>
      <c r="AR1539" s="227" t="s">
        <v>457</v>
      </c>
      <c r="AT1539" s="227" t="s">
        <v>145</v>
      </c>
      <c r="AU1539" s="227" t="s">
        <v>150</v>
      </c>
      <c r="AY1539" s="17" t="s">
        <v>141</v>
      </c>
      <c r="BE1539" s="228">
        <f>IF(N1539="základní",J1539,0)</f>
        <v>0</v>
      </c>
      <c r="BF1539" s="228">
        <f>IF(N1539="snížená",J1539,0)</f>
        <v>0</v>
      </c>
      <c r="BG1539" s="228">
        <f>IF(N1539="zákl. přenesená",J1539,0)</f>
        <v>0</v>
      </c>
      <c r="BH1539" s="228">
        <f>IF(N1539="sníž. přenesená",J1539,0)</f>
        <v>0</v>
      </c>
      <c r="BI1539" s="228">
        <f>IF(N1539="nulová",J1539,0)</f>
        <v>0</v>
      </c>
      <c r="BJ1539" s="17" t="s">
        <v>150</v>
      </c>
      <c r="BK1539" s="228">
        <f>ROUND(I1539*H1539,2)</f>
        <v>0</v>
      </c>
      <c r="BL1539" s="17" t="s">
        <v>457</v>
      </c>
      <c r="BM1539" s="227" t="s">
        <v>1974</v>
      </c>
    </row>
    <row r="1540" s="13" customFormat="1">
      <c r="A1540" s="13"/>
      <c r="B1540" s="229"/>
      <c r="C1540" s="230"/>
      <c r="D1540" s="231" t="s">
        <v>152</v>
      </c>
      <c r="E1540" s="232" t="s">
        <v>1</v>
      </c>
      <c r="F1540" s="233" t="s">
        <v>1181</v>
      </c>
      <c r="G1540" s="230"/>
      <c r="H1540" s="232" t="s">
        <v>1</v>
      </c>
      <c r="I1540" s="234"/>
      <c r="J1540" s="230"/>
      <c r="K1540" s="230"/>
      <c r="L1540" s="235"/>
      <c r="M1540" s="236"/>
      <c r="N1540" s="237"/>
      <c r="O1540" s="237"/>
      <c r="P1540" s="237"/>
      <c r="Q1540" s="237"/>
      <c r="R1540" s="237"/>
      <c r="S1540" s="237"/>
      <c r="T1540" s="238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9" t="s">
        <v>152</v>
      </c>
      <c r="AU1540" s="239" t="s">
        <v>150</v>
      </c>
      <c r="AV1540" s="13" t="s">
        <v>81</v>
      </c>
      <c r="AW1540" s="13" t="s">
        <v>30</v>
      </c>
      <c r="AX1540" s="13" t="s">
        <v>73</v>
      </c>
      <c r="AY1540" s="239" t="s">
        <v>141</v>
      </c>
    </row>
    <row r="1541" s="14" customFormat="1">
      <c r="A1541" s="14"/>
      <c r="B1541" s="240"/>
      <c r="C1541" s="241"/>
      <c r="D1541" s="231" t="s">
        <v>152</v>
      </c>
      <c r="E1541" s="242" t="s">
        <v>1</v>
      </c>
      <c r="F1541" s="243" t="s">
        <v>81</v>
      </c>
      <c r="G1541" s="241"/>
      <c r="H1541" s="244">
        <v>1</v>
      </c>
      <c r="I1541" s="245"/>
      <c r="J1541" s="241"/>
      <c r="K1541" s="241"/>
      <c r="L1541" s="246"/>
      <c r="M1541" s="247"/>
      <c r="N1541" s="248"/>
      <c r="O1541" s="248"/>
      <c r="P1541" s="248"/>
      <c r="Q1541" s="248"/>
      <c r="R1541" s="248"/>
      <c r="S1541" s="248"/>
      <c r="T1541" s="249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0" t="s">
        <v>152</v>
      </c>
      <c r="AU1541" s="250" t="s">
        <v>150</v>
      </c>
      <c r="AV1541" s="14" t="s">
        <v>150</v>
      </c>
      <c r="AW1541" s="14" t="s">
        <v>30</v>
      </c>
      <c r="AX1541" s="14" t="s">
        <v>81</v>
      </c>
      <c r="AY1541" s="250" t="s">
        <v>141</v>
      </c>
    </row>
    <row r="1542" s="2" customFormat="1" ht="24.15" customHeight="1">
      <c r="A1542" s="38"/>
      <c r="B1542" s="39"/>
      <c r="C1542" s="215" t="s">
        <v>1975</v>
      </c>
      <c r="D1542" s="215" t="s">
        <v>145</v>
      </c>
      <c r="E1542" s="216" t="s">
        <v>1976</v>
      </c>
      <c r="F1542" s="217" t="s">
        <v>1977</v>
      </c>
      <c r="G1542" s="218" t="s">
        <v>148</v>
      </c>
      <c r="H1542" s="219">
        <v>28.704999999999998</v>
      </c>
      <c r="I1542" s="220"/>
      <c r="J1542" s="221">
        <f>ROUND(I1542*H1542,2)</f>
        <v>0</v>
      </c>
      <c r="K1542" s="222"/>
      <c r="L1542" s="44"/>
      <c r="M1542" s="223" t="s">
        <v>1</v>
      </c>
      <c r="N1542" s="224" t="s">
        <v>39</v>
      </c>
      <c r="O1542" s="91"/>
      <c r="P1542" s="225">
        <f>O1542*H1542</f>
        <v>0</v>
      </c>
      <c r="Q1542" s="225">
        <v>5.0000000000000002E-05</v>
      </c>
      <c r="R1542" s="225">
        <f>Q1542*H1542</f>
        <v>0.0014352499999999999</v>
      </c>
      <c r="S1542" s="225">
        <v>0</v>
      </c>
      <c r="T1542" s="226">
        <f>S1542*H1542</f>
        <v>0</v>
      </c>
      <c r="U1542" s="38"/>
      <c r="V1542" s="38"/>
      <c r="W1542" s="38"/>
      <c r="X1542" s="38"/>
      <c r="Y1542" s="38"/>
      <c r="Z1542" s="38"/>
      <c r="AA1542" s="38"/>
      <c r="AB1542" s="38"/>
      <c r="AC1542" s="38"/>
      <c r="AD1542" s="38"/>
      <c r="AE1542" s="38"/>
      <c r="AR1542" s="227" t="s">
        <v>457</v>
      </c>
      <c r="AT1542" s="227" t="s">
        <v>145</v>
      </c>
      <c r="AU1542" s="227" t="s">
        <v>150</v>
      </c>
      <c r="AY1542" s="17" t="s">
        <v>141</v>
      </c>
      <c r="BE1542" s="228">
        <f>IF(N1542="základní",J1542,0)</f>
        <v>0</v>
      </c>
      <c r="BF1542" s="228">
        <f>IF(N1542="snížená",J1542,0)</f>
        <v>0</v>
      </c>
      <c r="BG1542" s="228">
        <f>IF(N1542="zákl. přenesená",J1542,0)</f>
        <v>0</v>
      </c>
      <c r="BH1542" s="228">
        <f>IF(N1542="sníž. přenesená",J1542,0)</f>
        <v>0</v>
      </c>
      <c r="BI1542" s="228">
        <f>IF(N1542="nulová",J1542,0)</f>
        <v>0</v>
      </c>
      <c r="BJ1542" s="17" t="s">
        <v>150</v>
      </c>
      <c r="BK1542" s="228">
        <f>ROUND(I1542*H1542,2)</f>
        <v>0</v>
      </c>
      <c r="BL1542" s="17" t="s">
        <v>457</v>
      </c>
      <c r="BM1542" s="227" t="s">
        <v>1978</v>
      </c>
    </row>
    <row r="1543" s="13" customFormat="1">
      <c r="A1543" s="13"/>
      <c r="B1543" s="229"/>
      <c r="C1543" s="230"/>
      <c r="D1543" s="231" t="s">
        <v>152</v>
      </c>
      <c r="E1543" s="232" t="s">
        <v>1</v>
      </c>
      <c r="F1543" s="233" t="s">
        <v>220</v>
      </c>
      <c r="G1543" s="230"/>
      <c r="H1543" s="232" t="s">
        <v>1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9" t="s">
        <v>152</v>
      </c>
      <c r="AU1543" s="239" t="s">
        <v>150</v>
      </c>
      <c r="AV1543" s="13" t="s">
        <v>81</v>
      </c>
      <c r="AW1543" s="13" t="s">
        <v>30</v>
      </c>
      <c r="AX1543" s="13" t="s">
        <v>73</v>
      </c>
      <c r="AY1543" s="239" t="s">
        <v>141</v>
      </c>
    </row>
    <row r="1544" s="14" customFormat="1">
      <c r="A1544" s="14"/>
      <c r="B1544" s="240"/>
      <c r="C1544" s="241"/>
      <c r="D1544" s="231" t="s">
        <v>152</v>
      </c>
      <c r="E1544" s="242" t="s">
        <v>1</v>
      </c>
      <c r="F1544" s="243" t="s">
        <v>221</v>
      </c>
      <c r="G1544" s="241"/>
      <c r="H1544" s="244">
        <v>23.594999999999999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0" t="s">
        <v>152</v>
      </c>
      <c r="AU1544" s="250" t="s">
        <v>150</v>
      </c>
      <c r="AV1544" s="14" t="s">
        <v>150</v>
      </c>
      <c r="AW1544" s="14" t="s">
        <v>30</v>
      </c>
      <c r="AX1544" s="14" t="s">
        <v>73</v>
      </c>
      <c r="AY1544" s="250" t="s">
        <v>141</v>
      </c>
    </row>
    <row r="1545" s="13" customFormat="1">
      <c r="A1545" s="13"/>
      <c r="B1545" s="229"/>
      <c r="C1545" s="230"/>
      <c r="D1545" s="231" t="s">
        <v>152</v>
      </c>
      <c r="E1545" s="232" t="s">
        <v>1</v>
      </c>
      <c r="F1545" s="233" t="s">
        <v>222</v>
      </c>
      <c r="G1545" s="230"/>
      <c r="H1545" s="232" t="s">
        <v>1</v>
      </c>
      <c r="I1545" s="234"/>
      <c r="J1545" s="230"/>
      <c r="K1545" s="230"/>
      <c r="L1545" s="235"/>
      <c r="M1545" s="236"/>
      <c r="N1545" s="237"/>
      <c r="O1545" s="237"/>
      <c r="P1545" s="237"/>
      <c r="Q1545" s="237"/>
      <c r="R1545" s="237"/>
      <c r="S1545" s="237"/>
      <c r="T1545" s="238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39" t="s">
        <v>152</v>
      </c>
      <c r="AU1545" s="239" t="s">
        <v>150</v>
      </c>
      <c r="AV1545" s="13" t="s">
        <v>81</v>
      </c>
      <c r="AW1545" s="13" t="s">
        <v>30</v>
      </c>
      <c r="AX1545" s="13" t="s">
        <v>73</v>
      </c>
      <c r="AY1545" s="239" t="s">
        <v>141</v>
      </c>
    </row>
    <row r="1546" s="14" customFormat="1">
      <c r="A1546" s="14"/>
      <c r="B1546" s="240"/>
      <c r="C1546" s="241"/>
      <c r="D1546" s="231" t="s">
        <v>152</v>
      </c>
      <c r="E1546" s="242" t="s">
        <v>1</v>
      </c>
      <c r="F1546" s="243" t="s">
        <v>223</v>
      </c>
      <c r="G1546" s="241"/>
      <c r="H1546" s="244">
        <v>5.1100000000000003</v>
      </c>
      <c r="I1546" s="245"/>
      <c r="J1546" s="241"/>
      <c r="K1546" s="241"/>
      <c r="L1546" s="246"/>
      <c r="M1546" s="247"/>
      <c r="N1546" s="248"/>
      <c r="O1546" s="248"/>
      <c r="P1546" s="248"/>
      <c r="Q1546" s="248"/>
      <c r="R1546" s="248"/>
      <c r="S1546" s="248"/>
      <c r="T1546" s="249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50" t="s">
        <v>152</v>
      </c>
      <c r="AU1546" s="250" t="s">
        <v>150</v>
      </c>
      <c r="AV1546" s="14" t="s">
        <v>150</v>
      </c>
      <c r="AW1546" s="14" t="s">
        <v>30</v>
      </c>
      <c r="AX1546" s="14" t="s">
        <v>73</v>
      </c>
      <c r="AY1546" s="250" t="s">
        <v>141</v>
      </c>
    </row>
    <row r="1547" s="15" customFormat="1">
      <c r="A1547" s="15"/>
      <c r="B1547" s="251"/>
      <c r="C1547" s="252"/>
      <c r="D1547" s="231" t="s">
        <v>152</v>
      </c>
      <c r="E1547" s="253" t="s">
        <v>1</v>
      </c>
      <c r="F1547" s="254" t="s">
        <v>170</v>
      </c>
      <c r="G1547" s="252"/>
      <c r="H1547" s="255">
        <v>28.704999999999998</v>
      </c>
      <c r="I1547" s="256"/>
      <c r="J1547" s="252"/>
      <c r="K1547" s="252"/>
      <c r="L1547" s="257"/>
      <c r="M1547" s="258"/>
      <c r="N1547" s="259"/>
      <c r="O1547" s="259"/>
      <c r="P1547" s="259"/>
      <c r="Q1547" s="259"/>
      <c r="R1547" s="259"/>
      <c r="S1547" s="259"/>
      <c r="T1547" s="260"/>
      <c r="U1547" s="15"/>
      <c r="V1547" s="15"/>
      <c r="W1547" s="15"/>
      <c r="X1547" s="15"/>
      <c r="Y1547" s="15"/>
      <c r="Z1547" s="15"/>
      <c r="AA1547" s="15"/>
      <c r="AB1547" s="15"/>
      <c r="AC1547" s="15"/>
      <c r="AD1547" s="15"/>
      <c r="AE1547" s="15"/>
      <c r="AT1547" s="261" t="s">
        <v>152</v>
      </c>
      <c r="AU1547" s="261" t="s">
        <v>150</v>
      </c>
      <c r="AV1547" s="15" t="s">
        <v>149</v>
      </c>
      <c r="AW1547" s="15" t="s">
        <v>30</v>
      </c>
      <c r="AX1547" s="15" t="s">
        <v>81</v>
      </c>
      <c r="AY1547" s="261" t="s">
        <v>141</v>
      </c>
    </row>
    <row r="1548" s="2" customFormat="1" ht="24.15" customHeight="1">
      <c r="A1548" s="38"/>
      <c r="B1548" s="39"/>
      <c r="C1548" s="215" t="s">
        <v>1979</v>
      </c>
      <c r="D1548" s="215" t="s">
        <v>145</v>
      </c>
      <c r="E1548" s="216" t="s">
        <v>1980</v>
      </c>
      <c r="F1548" s="217" t="s">
        <v>1981</v>
      </c>
      <c r="G1548" s="218" t="s">
        <v>180</v>
      </c>
      <c r="H1548" s="219">
        <v>10</v>
      </c>
      <c r="I1548" s="220"/>
      <c r="J1548" s="221">
        <f>ROUND(I1548*H1548,2)</f>
        <v>0</v>
      </c>
      <c r="K1548" s="222"/>
      <c r="L1548" s="44"/>
      <c r="M1548" s="223" t="s">
        <v>1</v>
      </c>
      <c r="N1548" s="224" t="s">
        <v>39</v>
      </c>
      <c r="O1548" s="91"/>
      <c r="P1548" s="225">
        <f>O1548*H1548</f>
        <v>0</v>
      </c>
      <c r="Q1548" s="225">
        <v>0.00095</v>
      </c>
      <c r="R1548" s="225">
        <f>Q1548*H1548</f>
        <v>0.0094999999999999998</v>
      </c>
      <c r="S1548" s="225">
        <v>0</v>
      </c>
      <c r="T1548" s="226">
        <f>S1548*H1548</f>
        <v>0</v>
      </c>
      <c r="U1548" s="38"/>
      <c r="V1548" s="38"/>
      <c r="W1548" s="38"/>
      <c r="X1548" s="38"/>
      <c r="Y1548" s="38"/>
      <c r="Z1548" s="38"/>
      <c r="AA1548" s="38"/>
      <c r="AB1548" s="38"/>
      <c r="AC1548" s="38"/>
      <c r="AD1548" s="38"/>
      <c r="AE1548" s="38"/>
      <c r="AR1548" s="227" t="s">
        <v>457</v>
      </c>
      <c r="AT1548" s="227" t="s">
        <v>145</v>
      </c>
      <c r="AU1548" s="227" t="s">
        <v>150</v>
      </c>
      <c r="AY1548" s="17" t="s">
        <v>141</v>
      </c>
      <c r="BE1548" s="228">
        <f>IF(N1548="základní",J1548,0)</f>
        <v>0</v>
      </c>
      <c r="BF1548" s="228">
        <f>IF(N1548="snížená",J1548,0)</f>
        <v>0</v>
      </c>
      <c r="BG1548" s="228">
        <f>IF(N1548="zákl. přenesená",J1548,0)</f>
        <v>0</v>
      </c>
      <c r="BH1548" s="228">
        <f>IF(N1548="sníž. přenesená",J1548,0)</f>
        <v>0</v>
      </c>
      <c r="BI1548" s="228">
        <f>IF(N1548="nulová",J1548,0)</f>
        <v>0</v>
      </c>
      <c r="BJ1548" s="17" t="s">
        <v>150</v>
      </c>
      <c r="BK1548" s="228">
        <f>ROUND(I1548*H1548,2)</f>
        <v>0</v>
      </c>
      <c r="BL1548" s="17" t="s">
        <v>457</v>
      </c>
      <c r="BM1548" s="227" t="s">
        <v>1982</v>
      </c>
    </row>
    <row r="1549" s="14" customFormat="1">
      <c r="A1549" s="14"/>
      <c r="B1549" s="240"/>
      <c r="C1549" s="241"/>
      <c r="D1549" s="231" t="s">
        <v>152</v>
      </c>
      <c r="E1549" s="242" t="s">
        <v>1</v>
      </c>
      <c r="F1549" s="243" t="s">
        <v>855</v>
      </c>
      <c r="G1549" s="241"/>
      <c r="H1549" s="244">
        <v>10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0" t="s">
        <v>152</v>
      </c>
      <c r="AU1549" s="250" t="s">
        <v>150</v>
      </c>
      <c r="AV1549" s="14" t="s">
        <v>150</v>
      </c>
      <c r="AW1549" s="14" t="s">
        <v>30</v>
      </c>
      <c r="AX1549" s="14" t="s">
        <v>81</v>
      </c>
      <c r="AY1549" s="250" t="s">
        <v>141</v>
      </c>
    </row>
    <row r="1550" s="2" customFormat="1" ht="24.15" customHeight="1">
      <c r="A1550" s="38"/>
      <c r="B1550" s="39"/>
      <c r="C1550" s="215" t="s">
        <v>1983</v>
      </c>
      <c r="D1550" s="215" t="s">
        <v>145</v>
      </c>
      <c r="E1550" s="216" t="s">
        <v>1984</v>
      </c>
      <c r="F1550" s="217" t="s">
        <v>1985</v>
      </c>
      <c r="G1550" s="218" t="s">
        <v>421</v>
      </c>
      <c r="H1550" s="219">
        <v>1.169</v>
      </c>
      <c r="I1550" s="220"/>
      <c r="J1550" s="221">
        <f>ROUND(I1550*H1550,2)</f>
        <v>0</v>
      </c>
      <c r="K1550" s="222"/>
      <c r="L1550" s="44"/>
      <c r="M1550" s="223" t="s">
        <v>1</v>
      </c>
      <c r="N1550" s="224" t="s">
        <v>39</v>
      </c>
      <c r="O1550" s="91"/>
      <c r="P1550" s="225">
        <f>O1550*H1550</f>
        <v>0</v>
      </c>
      <c r="Q1550" s="225">
        <v>0</v>
      </c>
      <c r="R1550" s="225">
        <f>Q1550*H1550</f>
        <v>0</v>
      </c>
      <c r="S1550" s="225">
        <v>0</v>
      </c>
      <c r="T1550" s="226">
        <f>S1550*H1550</f>
        <v>0</v>
      </c>
      <c r="U1550" s="38"/>
      <c r="V1550" s="38"/>
      <c r="W1550" s="38"/>
      <c r="X1550" s="38"/>
      <c r="Y1550" s="38"/>
      <c r="Z1550" s="38"/>
      <c r="AA1550" s="38"/>
      <c r="AB1550" s="38"/>
      <c r="AC1550" s="38"/>
      <c r="AD1550" s="38"/>
      <c r="AE1550" s="38"/>
      <c r="AR1550" s="227" t="s">
        <v>457</v>
      </c>
      <c r="AT1550" s="227" t="s">
        <v>145</v>
      </c>
      <c r="AU1550" s="227" t="s">
        <v>150</v>
      </c>
      <c r="AY1550" s="17" t="s">
        <v>141</v>
      </c>
      <c r="BE1550" s="228">
        <f>IF(N1550="základní",J1550,0)</f>
        <v>0</v>
      </c>
      <c r="BF1550" s="228">
        <f>IF(N1550="snížená",J1550,0)</f>
        <v>0</v>
      </c>
      <c r="BG1550" s="228">
        <f>IF(N1550="zákl. přenesená",J1550,0)</f>
        <v>0</v>
      </c>
      <c r="BH1550" s="228">
        <f>IF(N1550="sníž. přenesená",J1550,0)</f>
        <v>0</v>
      </c>
      <c r="BI1550" s="228">
        <f>IF(N1550="nulová",J1550,0)</f>
        <v>0</v>
      </c>
      <c r="BJ1550" s="17" t="s">
        <v>150</v>
      </c>
      <c r="BK1550" s="228">
        <f>ROUND(I1550*H1550,2)</f>
        <v>0</v>
      </c>
      <c r="BL1550" s="17" t="s">
        <v>457</v>
      </c>
      <c r="BM1550" s="227" t="s">
        <v>1986</v>
      </c>
    </row>
    <row r="1551" s="2" customFormat="1" ht="24.15" customHeight="1">
      <c r="A1551" s="38"/>
      <c r="B1551" s="39"/>
      <c r="C1551" s="215" t="s">
        <v>1987</v>
      </c>
      <c r="D1551" s="215" t="s">
        <v>145</v>
      </c>
      <c r="E1551" s="216" t="s">
        <v>1988</v>
      </c>
      <c r="F1551" s="217" t="s">
        <v>1989</v>
      </c>
      <c r="G1551" s="218" t="s">
        <v>421</v>
      </c>
      <c r="H1551" s="219">
        <v>1.169</v>
      </c>
      <c r="I1551" s="220"/>
      <c r="J1551" s="221">
        <f>ROUND(I1551*H1551,2)</f>
        <v>0</v>
      </c>
      <c r="K1551" s="222"/>
      <c r="L1551" s="44"/>
      <c r="M1551" s="223" t="s">
        <v>1</v>
      </c>
      <c r="N1551" s="224" t="s">
        <v>39</v>
      </c>
      <c r="O1551" s="91"/>
      <c r="P1551" s="225">
        <f>O1551*H1551</f>
        <v>0</v>
      </c>
      <c r="Q1551" s="225">
        <v>0</v>
      </c>
      <c r="R1551" s="225">
        <f>Q1551*H1551</f>
        <v>0</v>
      </c>
      <c r="S1551" s="225">
        <v>0</v>
      </c>
      <c r="T1551" s="226">
        <f>S1551*H1551</f>
        <v>0</v>
      </c>
      <c r="U1551" s="38"/>
      <c r="V1551" s="38"/>
      <c r="W1551" s="38"/>
      <c r="X1551" s="38"/>
      <c r="Y1551" s="38"/>
      <c r="Z1551" s="38"/>
      <c r="AA1551" s="38"/>
      <c r="AB1551" s="38"/>
      <c r="AC1551" s="38"/>
      <c r="AD1551" s="38"/>
      <c r="AE1551" s="38"/>
      <c r="AR1551" s="227" t="s">
        <v>457</v>
      </c>
      <c r="AT1551" s="227" t="s">
        <v>145</v>
      </c>
      <c r="AU1551" s="227" t="s">
        <v>150</v>
      </c>
      <c r="AY1551" s="17" t="s">
        <v>141</v>
      </c>
      <c r="BE1551" s="228">
        <f>IF(N1551="základní",J1551,0)</f>
        <v>0</v>
      </c>
      <c r="BF1551" s="228">
        <f>IF(N1551="snížená",J1551,0)</f>
        <v>0</v>
      </c>
      <c r="BG1551" s="228">
        <f>IF(N1551="zákl. přenesená",J1551,0)</f>
        <v>0</v>
      </c>
      <c r="BH1551" s="228">
        <f>IF(N1551="sníž. přenesená",J1551,0)</f>
        <v>0</v>
      </c>
      <c r="BI1551" s="228">
        <f>IF(N1551="nulová",J1551,0)</f>
        <v>0</v>
      </c>
      <c r="BJ1551" s="17" t="s">
        <v>150</v>
      </c>
      <c r="BK1551" s="228">
        <f>ROUND(I1551*H1551,2)</f>
        <v>0</v>
      </c>
      <c r="BL1551" s="17" t="s">
        <v>457</v>
      </c>
      <c r="BM1551" s="227" t="s">
        <v>1990</v>
      </c>
    </row>
    <row r="1552" s="2" customFormat="1" ht="24.15" customHeight="1">
      <c r="A1552" s="38"/>
      <c r="B1552" s="39"/>
      <c r="C1552" s="215" t="s">
        <v>1991</v>
      </c>
      <c r="D1552" s="215" t="s">
        <v>145</v>
      </c>
      <c r="E1552" s="216" t="s">
        <v>1992</v>
      </c>
      <c r="F1552" s="217" t="s">
        <v>1993</v>
      </c>
      <c r="G1552" s="218" t="s">
        <v>421</v>
      </c>
      <c r="H1552" s="219">
        <v>1.169</v>
      </c>
      <c r="I1552" s="220"/>
      <c r="J1552" s="221">
        <f>ROUND(I1552*H1552,2)</f>
        <v>0</v>
      </c>
      <c r="K1552" s="222"/>
      <c r="L1552" s="44"/>
      <c r="M1552" s="223" t="s">
        <v>1</v>
      </c>
      <c r="N1552" s="224" t="s">
        <v>39</v>
      </c>
      <c r="O1552" s="91"/>
      <c r="P1552" s="225">
        <f>O1552*H1552</f>
        <v>0</v>
      </c>
      <c r="Q1552" s="225">
        <v>0</v>
      </c>
      <c r="R1552" s="225">
        <f>Q1552*H1552</f>
        <v>0</v>
      </c>
      <c r="S1552" s="225">
        <v>0</v>
      </c>
      <c r="T1552" s="226">
        <f>S1552*H1552</f>
        <v>0</v>
      </c>
      <c r="U1552" s="38"/>
      <c r="V1552" s="38"/>
      <c r="W1552" s="38"/>
      <c r="X1552" s="38"/>
      <c r="Y1552" s="38"/>
      <c r="Z1552" s="38"/>
      <c r="AA1552" s="38"/>
      <c r="AB1552" s="38"/>
      <c r="AC1552" s="38"/>
      <c r="AD1552" s="38"/>
      <c r="AE1552" s="38"/>
      <c r="AR1552" s="227" t="s">
        <v>457</v>
      </c>
      <c r="AT1552" s="227" t="s">
        <v>145</v>
      </c>
      <c r="AU1552" s="227" t="s">
        <v>150</v>
      </c>
      <c r="AY1552" s="17" t="s">
        <v>141</v>
      </c>
      <c r="BE1552" s="228">
        <f>IF(N1552="základní",J1552,0)</f>
        <v>0</v>
      </c>
      <c r="BF1552" s="228">
        <f>IF(N1552="snížená",J1552,0)</f>
        <v>0</v>
      </c>
      <c r="BG1552" s="228">
        <f>IF(N1552="zákl. přenesená",J1552,0)</f>
        <v>0</v>
      </c>
      <c r="BH1552" s="228">
        <f>IF(N1552="sníž. přenesená",J1552,0)</f>
        <v>0</v>
      </c>
      <c r="BI1552" s="228">
        <f>IF(N1552="nulová",J1552,0)</f>
        <v>0</v>
      </c>
      <c r="BJ1552" s="17" t="s">
        <v>150</v>
      </c>
      <c r="BK1552" s="228">
        <f>ROUND(I1552*H1552,2)</f>
        <v>0</v>
      </c>
      <c r="BL1552" s="17" t="s">
        <v>457</v>
      </c>
      <c r="BM1552" s="227" t="s">
        <v>1994</v>
      </c>
    </row>
    <row r="1553" s="12" customFormat="1" ht="22.8" customHeight="1">
      <c r="A1553" s="12"/>
      <c r="B1553" s="199"/>
      <c r="C1553" s="200"/>
      <c r="D1553" s="201" t="s">
        <v>72</v>
      </c>
      <c r="E1553" s="213" t="s">
        <v>1995</v>
      </c>
      <c r="F1553" s="213" t="s">
        <v>1996</v>
      </c>
      <c r="G1553" s="200"/>
      <c r="H1553" s="200"/>
      <c r="I1553" s="203"/>
      <c r="J1553" s="214">
        <f>BK1553</f>
        <v>0</v>
      </c>
      <c r="K1553" s="200"/>
      <c r="L1553" s="205"/>
      <c r="M1553" s="206"/>
      <c r="N1553" s="207"/>
      <c r="O1553" s="207"/>
      <c r="P1553" s="208">
        <f>SUM(P1554:P1566)</f>
        <v>0</v>
      </c>
      <c r="Q1553" s="207"/>
      <c r="R1553" s="208">
        <f>SUM(R1554:R1566)</f>
        <v>0.00139656</v>
      </c>
      <c r="S1553" s="207"/>
      <c r="T1553" s="209">
        <f>SUM(T1554:T1566)</f>
        <v>0</v>
      </c>
      <c r="U1553" s="12"/>
      <c r="V1553" s="12"/>
      <c r="W1553" s="12"/>
      <c r="X1553" s="12"/>
      <c r="Y1553" s="12"/>
      <c r="Z1553" s="12"/>
      <c r="AA1553" s="12"/>
      <c r="AB1553" s="12"/>
      <c r="AC1553" s="12"/>
      <c r="AD1553" s="12"/>
      <c r="AE1553" s="12"/>
      <c r="AR1553" s="210" t="s">
        <v>150</v>
      </c>
      <c r="AT1553" s="211" t="s">
        <v>72</v>
      </c>
      <c r="AU1553" s="211" t="s">
        <v>81</v>
      </c>
      <c r="AY1553" s="210" t="s">
        <v>141</v>
      </c>
      <c r="BK1553" s="212">
        <f>SUM(BK1554:BK1566)</f>
        <v>0</v>
      </c>
    </row>
    <row r="1554" s="2" customFormat="1" ht="16.5" customHeight="1">
      <c r="A1554" s="38"/>
      <c r="B1554" s="39"/>
      <c r="C1554" s="215" t="s">
        <v>1997</v>
      </c>
      <c r="D1554" s="215" t="s">
        <v>145</v>
      </c>
      <c r="E1554" s="216" t="s">
        <v>1998</v>
      </c>
      <c r="F1554" s="217" t="s">
        <v>1999</v>
      </c>
      <c r="G1554" s="218" t="s">
        <v>180</v>
      </c>
      <c r="H1554" s="219">
        <v>10.58</v>
      </c>
      <c r="I1554" s="220"/>
      <c r="J1554" s="221">
        <f>ROUND(I1554*H1554,2)</f>
        <v>0</v>
      </c>
      <c r="K1554" s="222"/>
      <c r="L1554" s="44"/>
      <c r="M1554" s="223" t="s">
        <v>1</v>
      </c>
      <c r="N1554" s="224" t="s">
        <v>39</v>
      </c>
      <c r="O1554" s="91"/>
      <c r="P1554" s="225">
        <f>O1554*H1554</f>
        <v>0</v>
      </c>
      <c r="Q1554" s="225">
        <v>0</v>
      </c>
      <c r="R1554" s="225">
        <f>Q1554*H1554</f>
        <v>0</v>
      </c>
      <c r="S1554" s="225">
        <v>0</v>
      </c>
      <c r="T1554" s="226">
        <f>S1554*H1554</f>
        <v>0</v>
      </c>
      <c r="U1554" s="38"/>
      <c r="V1554" s="38"/>
      <c r="W1554" s="38"/>
      <c r="X1554" s="38"/>
      <c r="Y1554" s="38"/>
      <c r="Z1554" s="38"/>
      <c r="AA1554" s="38"/>
      <c r="AB1554" s="38"/>
      <c r="AC1554" s="38"/>
      <c r="AD1554" s="38"/>
      <c r="AE1554" s="38"/>
      <c r="AR1554" s="227" t="s">
        <v>457</v>
      </c>
      <c r="AT1554" s="227" t="s">
        <v>145</v>
      </c>
      <c r="AU1554" s="227" t="s">
        <v>150</v>
      </c>
      <c r="AY1554" s="17" t="s">
        <v>141</v>
      </c>
      <c r="BE1554" s="228">
        <f>IF(N1554="základní",J1554,0)</f>
        <v>0</v>
      </c>
      <c r="BF1554" s="228">
        <f>IF(N1554="snížená",J1554,0)</f>
        <v>0</v>
      </c>
      <c r="BG1554" s="228">
        <f>IF(N1554="zákl. přenesená",J1554,0)</f>
        <v>0</v>
      </c>
      <c r="BH1554" s="228">
        <f>IF(N1554="sníž. přenesená",J1554,0)</f>
        <v>0</v>
      </c>
      <c r="BI1554" s="228">
        <f>IF(N1554="nulová",J1554,0)</f>
        <v>0</v>
      </c>
      <c r="BJ1554" s="17" t="s">
        <v>150</v>
      </c>
      <c r="BK1554" s="228">
        <f>ROUND(I1554*H1554,2)</f>
        <v>0</v>
      </c>
      <c r="BL1554" s="17" t="s">
        <v>457</v>
      </c>
      <c r="BM1554" s="227" t="s">
        <v>2000</v>
      </c>
    </row>
    <row r="1555" s="13" customFormat="1">
      <c r="A1555" s="13"/>
      <c r="B1555" s="229"/>
      <c r="C1555" s="230"/>
      <c r="D1555" s="231" t="s">
        <v>152</v>
      </c>
      <c r="E1555" s="232" t="s">
        <v>1</v>
      </c>
      <c r="F1555" s="233" t="s">
        <v>2001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152</v>
      </c>
      <c r="AU1555" s="239" t="s">
        <v>150</v>
      </c>
      <c r="AV1555" s="13" t="s">
        <v>81</v>
      </c>
      <c r="AW1555" s="13" t="s">
        <v>30</v>
      </c>
      <c r="AX1555" s="13" t="s">
        <v>73</v>
      </c>
      <c r="AY1555" s="239" t="s">
        <v>141</v>
      </c>
    </row>
    <row r="1556" s="13" customFormat="1">
      <c r="A1556" s="13"/>
      <c r="B1556" s="229"/>
      <c r="C1556" s="230"/>
      <c r="D1556" s="231" t="s">
        <v>152</v>
      </c>
      <c r="E1556" s="232" t="s">
        <v>1</v>
      </c>
      <c r="F1556" s="233" t="s">
        <v>200</v>
      </c>
      <c r="G1556" s="230"/>
      <c r="H1556" s="232" t="s">
        <v>1</v>
      </c>
      <c r="I1556" s="234"/>
      <c r="J1556" s="230"/>
      <c r="K1556" s="230"/>
      <c r="L1556" s="235"/>
      <c r="M1556" s="236"/>
      <c r="N1556" s="237"/>
      <c r="O1556" s="237"/>
      <c r="P1556" s="237"/>
      <c r="Q1556" s="237"/>
      <c r="R1556" s="237"/>
      <c r="S1556" s="237"/>
      <c r="T1556" s="23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9" t="s">
        <v>152</v>
      </c>
      <c r="AU1556" s="239" t="s">
        <v>150</v>
      </c>
      <c r="AV1556" s="13" t="s">
        <v>81</v>
      </c>
      <c r="AW1556" s="13" t="s">
        <v>30</v>
      </c>
      <c r="AX1556" s="13" t="s">
        <v>73</v>
      </c>
      <c r="AY1556" s="239" t="s">
        <v>141</v>
      </c>
    </row>
    <row r="1557" s="14" customFormat="1">
      <c r="A1557" s="14"/>
      <c r="B1557" s="240"/>
      <c r="C1557" s="241"/>
      <c r="D1557" s="231" t="s">
        <v>152</v>
      </c>
      <c r="E1557" s="242" t="s">
        <v>1</v>
      </c>
      <c r="F1557" s="243" t="s">
        <v>2002</v>
      </c>
      <c r="G1557" s="241"/>
      <c r="H1557" s="244">
        <v>7.0359999999999996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152</v>
      </c>
      <c r="AU1557" s="250" t="s">
        <v>150</v>
      </c>
      <c r="AV1557" s="14" t="s">
        <v>150</v>
      </c>
      <c r="AW1557" s="14" t="s">
        <v>30</v>
      </c>
      <c r="AX1557" s="14" t="s">
        <v>73</v>
      </c>
      <c r="AY1557" s="250" t="s">
        <v>141</v>
      </c>
    </row>
    <row r="1558" s="13" customFormat="1">
      <c r="A1558" s="13"/>
      <c r="B1558" s="229"/>
      <c r="C1558" s="230"/>
      <c r="D1558" s="231" t="s">
        <v>152</v>
      </c>
      <c r="E1558" s="232" t="s">
        <v>1</v>
      </c>
      <c r="F1558" s="233" t="s">
        <v>234</v>
      </c>
      <c r="G1558" s="230"/>
      <c r="H1558" s="232" t="s">
        <v>1</v>
      </c>
      <c r="I1558" s="234"/>
      <c r="J1558" s="230"/>
      <c r="K1558" s="230"/>
      <c r="L1558" s="235"/>
      <c r="M1558" s="236"/>
      <c r="N1558" s="237"/>
      <c r="O1558" s="237"/>
      <c r="P1558" s="237"/>
      <c r="Q1558" s="237"/>
      <c r="R1558" s="237"/>
      <c r="S1558" s="237"/>
      <c r="T1558" s="23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9" t="s">
        <v>152</v>
      </c>
      <c r="AU1558" s="239" t="s">
        <v>150</v>
      </c>
      <c r="AV1558" s="13" t="s">
        <v>81</v>
      </c>
      <c r="AW1558" s="13" t="s">
        <v>30</v>
      </c>
      <c r="AX1558" s="13" t="s">
        <v>73</v>
      </c>
      <c r="AY1558" s="239" t="s">
        <v>141</v>
      </c>
    </row>
    <row r="1559" s="14" customFormat="1">
      <c r="A1559" s="14"/>
      <c r="B1559" s="240"/>
      <c r="C1559" s="241"/>
      <c r="D1559" s="231" t="s">
        <v>152</v>
      </c>
      <c r="E1559" s="242" t="s">
        <v>1</v>
      </c>
      <c r="F1559" s="243" t="s">
        <v>2003</v>
      </c>
      <c r="G1559" s="241"/>
      <c r="H1559" s="244">
        <v>3.544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0" t="s">
        <v>152</v>
      </c>
      <c r="AU1559" s="250" t="s">
        <v>150</v>
      </c>
      <c r="AV1559" s="14" t="s">
        <v>150</v>
      </c>
      <c r="AW1559" s="14" t="s">
        <v>30</v>
      </c>
      <c r="AX1559" s="14" t="s">
        <v>73</v>
      </c>
      <c r="AY1559" s="250" t="s">
        <v>141</v>
      </c>
    </row>
    <row r="1560" s="15" customFormat="1">
      <c r="A1560" s="15"/>
      <c r="B1560" s="251"/>
      <c r="C1560" s="252"/>
      <c r="D1560" s="231" t="s">
        <v>152</v>
      </c>
      <c r="E1560" s="253" t="s">
        <v>1</v>
      </c>
      <c r="F1560" s="254" t="s">
        <v>170</v>
      </c>
      <c r="G1560" s="252"/>
      <c r="H1560" s="255">
        <v>10.58</v>
      </c>
      <c r="I1560" s="256"/>
      <c r="J1560" s="252"/>
      <c r="K1560" s="252"/>
      <c r="L1560" s="257"/>
      <c r="M1560" s="258"/>
      <c r="N1560" s="259"/>
      <c r="O1560" s="259"/>
      <c r="P1560" s="259"/>
      <c r="Q1560" s="259"/>
      <c r="R1560" s="259"/>
      <c r="S1560" s="259"/>
      <c r="T1560" s="260"/>
      <c r="U1560" s="15"/>
      <c r="V1560" s="15"/>
      <c r="W1560" s="15"/>
      <c r="X1560" s="15"/>
      <c r="Y1560" s="15"/>
      <c r="Z1560" s="15"/>
      <c r="AA1560" s="15"/>
      <c r="AB1560" s="15"/>
      <c r="AC1560" s="15"/>
      <c r="AD1560" s="15"/>
      <c r="AE1560" s="15"/>
      <c r="AT1560" s="261" t="s">
        <v>152</v>
      </c>
      <c r="AU1560" s="261" t="s">
        <v>150</v>
      </c>
      <c r="AV1560" s="15" t="s">
        <v>149</v>
      </c>
      <c r="AW1560" s="15" t="s">
        <v>30</v>
      </c>
      <c r="AX1560" s="15" t="s">
        <v>81</v>
      </c>
      <c r="AY1560" s="261" t="s">
        <v>141</v>
      </c>
    </row>
    <row r="1561" s="2" customFormat="1" ht="24.15" customHeight="1">
      <c r="A1561" s="38"/>
      <c r="B1561" s="39"/>
      <c r="C1561" s="262" t="s">
        <v>2004</v>
      </c>
      <c r="D1561" s="262" t="s">
        <v>465</v>
      </c>
      <c r="E1561" s="263" t="s">
        <v>2005</v>
      </c>
      <c r="F1561" s="264" t="s">
        <v>2006</v>
      </c>
      <c r="G1561" s="265" t="s">
        <v>180</v>
      </c>
      <c r="H1561" s="266">
        <v>11.638</v>
      </c>
      <c r="I1561" s="267"/>
      <c r="J1561" s="268">
        <f>ROUND(I1561*H1561,2)</f>
        <v>0</v>
      </c>
      <c r="K1561" s="269"/>
      <c r="L1561" s="270"/>
      <c r="M1561" s="271" t="s">
        <v>1</v>
      </c>
      <c r="N1561" s="272" t="s">
        <v>39</v>
      </c>
      <c r="O1561" s="91"/>
      <c r="P1561" s="225">
        <f>O1561*H1561</f>
        <v>0</v>
      </c>
      <c r="Q1561" s="225">
        <v>0.00012</v>
      </c>
      <c r="R1561" s="225">
        <f>Q1561*H1561</f>
        <v>0.00139656</v>
      </c>
      <c r="S1561" s="225">
        <v>0</v>
      </c>
      <c r="T1561" s="226">
        <f>S1561*H1561</f>
        <v>0</v>
      </c>
      <c r="U1561" s="38"/>
      <c r="V1561" s="38"/>
      <c r="W1561" s="38"/>
      <c r="X1561" s="38"/>
      <c r="Y1561" s="38"/>
      <c r="Z1561" s="38"/>
      <c r="AA1561" s="38"/>
      <c r="AB1561" s="38"/>
      <c r="AC1561" s="38"/>
      <c r="AD1561" s="38"/>
      <c r="AE1561" s="38"/>
      <c r="AR1561" s="227" t="s">
        <v>468</v>
      </c>
      <c r="AT1561" s="227" t="s">
        <v>465</v>
      </c>
      <c r="AU1561" s="227" t="s">
        <v>150</v>
      </c>
      <c r="AY1561" s="17" t="s">
        <v>141</v>
      </c>
      <c r="BE1561" s="228">
        <f>IF(N1561="základní",J1561,0)</f>
        <v>0</v>
      </c>
      <c r="BF1561" s="228">
        <f>IF(N1561="snížená",J1561,0)</f>
        <v>0</v>
      </c>
      <c r="BG1561" s="228">
        <f>IF(N1561="zákl. přenesená",J1561,0)</f>
        <v>0</v>
      </c>
      <c r="BH1561" s="228">
        <f>IF(N1561="sníž. přenesená",J1561,0)</f>
        <v>0</v>
      </c>
      <c r="BI1561" s="228">
        <f>IF(N1561="nulová",J1561,0)</f>
        <v>0</v>
      </c>
      <c r="BJ1561" s="17" t="s">
        <v>150</v>
      </c>
      <c r="BK1561" s="228">
        <f>ROUND(I1561*H1561,2)</f>
        <v>0</v>
      </c>
      <c r="BL1561" s="17" t="s">
        <v>457</v>
      </c>
      <c r="BM1561" s="227" t="s">
        <v>2007</v>
      </c>
    </row>
    <row r="1562" s="14" customFormat="1">
      <c r="A1562" s="14"/>
      <c r="B1562" s="240"/>
      <c r="C1562" s="241"/>
      <c r="D1562" s="231" t="s">
        <v>152</v>
      </c>
      <c r="E1562" s="241"/>
      <c r="F1562" s="243" t="s">
        <v>2008</v>
      </c>
      <c r="G1562" s="241"/>
      <c r="H1562" s="244">
        <v>11.638</v>
      </c>
      <c r="I1562" s="245"/>
      <c r="J1562" s="241"/>
      <c r="K1562" s="241"/>
      <c r="L1562" s="246"/>
      <c r="M1562" s="247"/>
      <c r="N1562" s="248"/>
      <c r="O1562" s="248"/>
      <c r="P1562" s="248"/>
      <c r="Q1562" s="248"/>
      <c r="R1562" s="248"/>
      <c r="S1562" s="248"/>
      <c r="T1562" s="249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0" t="s">
        <v>152</v>
      </c>
      <c r="AU1562" s="250" t="s">
        <v>150</v>
      </c>
      <c r="AV1562" s="14" t="s">
        <v>150</v>
      </c>
      <c r="AW1562" s="14" t="s">
        <v>4</v>
      </c>
      <c r="AX1562" s="14" t="s">
        <v>81</v>
      </c>
      <c r="AY1562" s="250" t="s">
        <v>141</v>
      </c>
    </row>
    <row r="1563" s="2" customFormat="1" ht="24.15" customHeight="1">
      <c r="A1563" s="38"/>
      <c r="B1563" s="39"/>
      <c r="C1563" s="215" t="s">
        <v>2009</v>
      </c>
      <c r="D1563" s="215" t="s">
        <v>145</v>
      </c>
      <c r="E1563" s="216" t="s">
        <v>2010</v>
      </c>
      <c r="F1563" s="217" t="s">
        <v>2011</v>
      </c>
      <c r="G1563" s="218" t="s">
        <v>421</v>
      </c>
      <c r="H1563" s="219">
        <v>0.001</v>
      </c>
      <c r="I1563" s="220"/>
      <c r="J1563" s="221">
        <f>ROUND(I1563*H1563,2)</f>
        <v>0</v>
      </c>
      <c r="K1563" s="222"/>
      <c r="L1563" s="44"/>
      <c r="M1563" s="223" t="s">
        <v>1</v>
      </c>
      <c r="N1563" s="224" t="s">
        <v>39</v>
      </c>
      <c r="O1563" s="91"/>
      <c r="P1563" s="225">
        <f>O1563*H1563</f>
        <v>0</v>
      </c>
      <c r="Q1563" s="225">
        <v>0</v>
      </c>
      <c r="R1563" s="225">
        <f>Q1563*H1563</f>
        <v>0</v>
      </c>
      <c r="S1563" s="225">
        <v>0</v>
      </c>
      <c r="T1563" s="226">
        <f>S1563*H1563</f>
        <v>0</v>
      </c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R1563" s="227" t="s">
        <v>457</v>
      </c>
      <c r="AT1563" s="227" t="s">
        <v>145</v>
      </c>
      <c r="AU1563" s="227" t="s">
        <v>150</v>
      </c>
      <c r="AY1563" s="17" t="s">
        <v>141</v>
      </c>
      <c r="BE1563" s="228">
        <f>IF(N1563="základní",J1563,0)</f>
        <v>0</v>
      </c>
      <c r="BF1563" s="228">
        <f>IF(N1563="snížená",J1563,0)</f>
        <v>0</v>
      </c>
      <c r="BG1563" s="228">
        <f>IF(N1563="zákl. přenesená",J1563,0)</f>
        <v>0</v>
      </c>
      <c r="BH1563" s="228">
        <f>IF(N1563="sníž. přenesená",J1563,0)</f>
        <v>0</v>
      </c>
      <c r="BI1563" s="228">
        <f>IF(N1563="nulová",J1563,0)</f>
        <v>0</v>
      </c>
      <c r="BJ1563" s="17" t="s">
        <v>150</v>
      </c>
      <c r="BK1563" s="228">
        <f>ROUND(I1563*H1563,2)</f>
        <v>0</v>
      </c>
      <c r="BL1563" s="17" t="s">
        <v>457</v>
      </c>
      <c r="BM1563" s="227" t="s">
        <v>2012</v>
      </c>
    </row>
    <row r="1564" s="2" customFormat="1" ht="24.15" customHeight="1">
      <c r="A1564" s="38"/>
      <c r="B1564" s="39"/>
      <c r="C1564" s="215" t="s">
        <v>2013</v>
      </c>
      <c r="D1564" s="215" t="s">
        <v>145</v>
      </c>
      <c r="E1564" s="216" t="s">
        <v>2014</v>
      </c>
      <c r="F1564" s="217" t="s">
        <v>2015</v>
      </c>
      <c r="G1564" s="218" t="s">
        <v>421</v>
      </c>
      <c r="H1564" s="219">
        <v>0.001</v>
      </c>
      <c r="I1564" s="220"/>
      <c r="J1564" s="221">
        <f>ROUND(I1564*H1564,2)</f>
        <v>0</v>
      </c>
      <c r="K1564" s="222"/>
      <c r="L1564" s="44"/>
      <c r="M1564" s="223" t="s">
        <v>1</v>
      </c>
      <c r="N1564" s="224" t="s">
        <v>39</v>
      </c>
      <c r="O1564" s="91"/>
      <c r="P1564" s="225">
        <f>O1564*H1564</f>
        <v>0</v>
      </c>
      <c r="Q1564" s="225">
        <v>0</v>
      </c>
      <c r="R1564" s="225">
        <f>Q1564*H1564</f>
        <v>0</v>
      </c>
      <c r="S1564" s="225">
        <v>0</v>
      </c>
      <c r="T1564" s="226">
        <f>S1564*H1564</f>
        <v>0</v>
      </c>
      <c r="U1564" s="38"/>
      <c r="V1564" s="38"/>
      <c r="W1564" s="38"/>
      <c r="X1564" s="38"/>
      <c r="Y1564" s="38"/>
      <c r="Z1564" s="38"/>
      <c r="AA1564" s="38"/>
      <c r="AB1564" s="38"/>
      <c r="AC1564" s="38"/>
      <c r="AD1564" s="38"/>
      <c r="AE1564" s="38"/>
      <c r="AR1564" s="227" t="s">
        <v>457</v>
      </c>
      <c r="AT1564" s="227" t="s">
        <v>145</v>
      </c>
      <c r="AU1564" s="227" t="s">
        <v>150</v>
      </c>
      <c r="AY1564" s="17" t="s">
        <v>141</v>
      </c>
      <c r="BE1564" s="228">
        <f>IF(N1564="základní",J1564,0)</f>
        <v>0</v>
      </c>
      <c r="BF1564" s="228">
        <f>IF(N1564="snížená",J1564,0)</f>
        <v>0</v>
      </c>
      <c r="BG1564" s="228">
        <f>IF(N1564="zákl. přenesená",J1564,0)</f>
        <v>0</v>
      </c>
      <c r="BH1564" s="228">
        <f>IF(N1564="sníž. přenesená",J1564,0)</f>
        <v>0</v>
      </c>
      <c r="BI1564" s="228">
        <f>IF(N1564="nulová",J1564,0)</f>
        <v>0</v>
      </c>
      <c r="BJ1564" s="17" t="s">
        <v>150</v>
      </c>
      <c r="BK1564" s="228">
        <f>ROUND(I1564*H1564,2)</f>
        <v>0</v>
      </c>
      <c r="BL1564" s="17" t="s">
        <v>457</v>
      </c>
      <c r="BM1564" s="227" t="s">
        <v>2016</v>
      </c>
    </row>
    <row r="1565" s="2" customFormat="1" ht="24.15" customHeight="1">
      <c r="A1565" s="38"/>
      <c r="B1565" s="39"/>
      <c r="C1565" s="215" t="s">
        <v>2017</v>
      </c>
      <c r="D1565" s="215" t="s">
        <v>145</v>
      </c>
      <c r="E1565" s="216" t="s">
        <v>2018</v>
      </c>
      <c r="F1565" s="217" t="s">
        <v>2019</v>
      </c>
      <c r="G1565" s="218" t="s">
        <v>421</v>
      </c>
      <c r="H1565" s="219">
        <v>0.001</v>
      </c>
      <c r="I1565" s="220"/>
      <c r="J1565" s="221">
        <f>ROUND(I1565*H1565,2)</f>
        <v>0</v>
      </c>
      <c r="K1565" s="222"/>
      <c r="L1565" s="44"/>
      <c r="M1565" s="223" t="s">
        <v>1</v>
      </c>
      <c r="N1565" s="224" t="s">
        <v>39</v>
      </c>
      <c r="O1565" s="91"/>
      <c r="P1565" s="225">
        <f>O1565*H1565</f>
        <v>0</v>
      </c>
      <c r="Q1565" s="225">
        <v>0</v>
      </c>
      <c r="R1565" s="225">
        <f>Q1565*H1565</f>
        <v>0</v>
      </c>
      <c r="S1565" s="225">
        <v>0</v>
      </c>
      <c r="T1565" s="226">
        <f>S1565*H1565</f>
        <v>0</v>
      </c>
      <c r="U1565" s="38"/>
      <c r="V1565" s="38"/>
      <c r="W1565" s="38"/>
      <c r="X1565" s="38"/>
      <c r="Y1565" s="38"/>
      <c r="Z1565" s="38"/>
      <c r="AA1565" s="38"/>
      <c r="AB1565" s="38"/>
      <c r="AC1565" s="38"/>
      <c r="AD1565" s="38"/>
      <c r="AE1565" s="38"/>
      <c r="AR1565" s="227" t="s">
        <v>457</v>
      </c>
      <c r="AT1565" s="227" t="s">
        <v>145</v>
      </c>
      <c r="AU1565" s="227" t="s">
        <v>150</v>
      </c>
      <c r="AY1565" s="17" t="s">
        <v>141</v>
      </c>
      <c r="BE1565" s="228">
        <f>IF(N1565="základní",J1565,0)</f>
        <v>0</v>
      </c>
      <c r="BF1565" s="228">
        <f>IF(N1565="snížená",J1565,0)</f>
        <v>0</v>
      </c>
      <c r="BG1565" s="228">
        <f>IF(N1565="zákl. přenesená",J1565,0)</f>
        <v>0</v>
      </c>
      <c r="BH1565" s="228">
        <f>IF(N1565="sníž. přenesená",J1565,0)</f>
        <v>0</v>
      </c>
      <c r="BI1565" s="228">
        <f>IF(N1565="nulová",J1565,0)</f>
        <v>0</v>
      </c>
      <c r="BJ1565" s="17" t="s">
        <v>150</v>
      </c>
      <c r="BK1565" s="228">
        <f>ROUND(I1565*H1565,2)</f>
        <v>0</v>
      </c>
      <c r="BL1565" s="17" t="s">
        <v>457</v>
      </c>
      <c r="BM1565" s="227" t="s">
        <v>2020</v>
      </c>
    </row>
    <row r="1566" s="2" customFormat="1" ht="24.15" customHeight="1">
      <c r="A1566" s="38"/>
      <c r="B1566" s="39"/>
      <c r="C1566" s="215" t="s">
        <v>2021</v>
      </c>
      <c r="D1566" s="215" t="s">
        <v>145</v>
      </c>
      <c r="E1566" s="216" t="s">
        <v>2022</v>
      </c>
      <c r="F1566" s="217" t="s">
        <v>2023</v>
      </c>
      <c r="G1566" s="218" t="s">
        <v>421</v>
      </c>
      <c r="H1566" s="219">
        <v>0.001</v>
      </c>
      <c r="I1566" s="220"/>
      <c r="J1566" s="221">
        <f>ROUND(I1566*H1566,2)</f>
        <v>0</v>
      </c>
      <c r="K1566" s="222"/>
      <c r="L1566" s="44"/>
      <c r="M1566" s="223" t="s">
        <v>1</v>
      </c>
      <c r="N1566" s="224" t="s">
        <v>39</v>
      </c>
      <c r="O1566" s="91"/>
      <c r="P1566" s="225">
        <f>O1566*H1566</f>
        <v>0</v>
      </c>
      <c r="Q1566" s="225">
        <v>0</v>
      </c>
      <c r="R1566" s="225">
        <f>Q1566*H1566</f>
        <v>0</v>
      </c>
      <c r="S1566" s="225">
        <v>0</v>
      </c>
      <c r="T1566" s="226">
        <f>S1566*H1566</f>
        <v>0</v>
      </c>
      <c r="U1566" s="38"/>
      <c r="V1566" s="38"/>
      <c r="W1566" s="38"/>
      <c r="X1566" s="38"/>
      <c r="Y1566" s="38"/>
      <c r="Z1566" s="38"/>
      <c r="AA1566" s="38"/>
      <c r="AB1566" s="38"/>
      <c r="AC1566" s="38"/>
      <c r="AD1566" s="38"/>
      <c r="AE1566" s="38"/>
      <c r="AR1566" s="227" t="s">
        <v>457</v>
      </c>
      <c r="AT1566" s="227" t="s">
        <v>145</v>
      </c>
      <c r="AU1566" s="227" t="s">
        <v>150</v>
      </c>
      <c r="AY1566" s="17" t="s">
        <v>141</v>
      </c>
      <c r="BE1566" s="228">
        <f>IF(N1566="základní",J1566,0)</f>
        <v>0</v>
      </c>
      <c r="BF1566" s="228">
        <f>IF(N1566="snížená",J1566,0)</f>
        <v>0</v>
      </c>
      <c r="BG1566" s="228">
        <f>IF(N1566="zákl. přenesená",J1566,0)</f>
        <v>0</v>
      </c>
      <c r="BH1566" s="228">
        <f>IF(N1566="sníž. přenesená",J1566,0)</f>
        <v>0</v>
      </c>
      <c r="BI1566" s="228">
        <f>IF(N1566="nulová",J1566,0)</f>
        <v>0</v>
      </c>
      <c r="BJ1566" s="17" t="s">
        <v>150</v>
      </c>
      <c r="BK1566" s="228">
        <f>ROUND(I1566*H1566,2)</f>
        <v>0</v>
      </c>
      <c r="BL1566" s="17" t="s">
        <v>457</v>
      </c>
      <c r="BM1566" s="227" t="s">
        <v>2024</v>
      </c>
    </row>
    <row r="1567" s="12" customFormat="1" ht="22.8" customHeight="1">
      <c r="A1567" s="12"/>
      <c r="B1567" s="199"/>
      <c r="C1567" s="200"/>
      <c r="D1567" s="201" t="s">
        <v>72</v>
      </c>
      <c r="E1567" s="213" t="s">
        <v>2025</v>
      </c>
      <c r="F1567" s="213" t="s">
        <v>2026</v>
      </c>
      <c r="G1567" s="200"/>
      <c r="H1567" s="200"/>
      <c r="I1567" s="203"/>
      <c r="J1567" s="214">
        <f>BK1567</f>
        <v>0</v>
      </c>
      <c r="K1567" s="200"/>
      <c r="L1567" s="205"/>
      <c r="M1567" s="206"/>
      <c r="N1567" s="207"/>
      <c r="O1567" s="207"/>
      <c r="P1567" s="208">
        <f>SUM(P1568:P1828)</f>
        <v>0</v>
      </c>
      <c r="Q1567" s="207"/>
      <c r="R1567" s="208">
        <f>SUM(R1568:R1828)</f>
        <v>0.071314340000000004</v>
      </c>
      <c r="S1567" s="207"/>
      <c r="T1567" s="209">
        <f>SUM(T1568:T1828)</f>
        <v>0</v>
      </c>
      <c r="U1567" s="12"/>
      <c r="V1567" s="12"/>
      <c r="W1567" s="12"/>
      <c r="X1567" s="12"/>
      <c r="Y1567" s="12"/>
      <c r="Z1567" s="12"/>
      <c r="AA1567" s="12"/>
      <c r="AB1567" s="12"/>
      <c r="AC1567" s="12"/>
      <c r="AD1567" s="12"/>
      <c r="AE1567" s="12"/>
      <c r="AR1567" s="210" t="s">
        <v>150</v>
      </c>
      <c r="AT1567" s="211" t="s">
        <v>72</v>
      </c>
      <c r="AU1567" s="211" t="s">
        <v>81</v>
      </c>
      <c r="AY1567" s="210" t="s">
        <v>141</v>
      </c>
      <c r="BK1567" s="212">
        <f>SUM(BK1568:BK1828)</f>
        <v>0</v>
      </c>
    </row>
    <row r="1568" s="2" customFormat="1" ht="24.15" customHeight="1">
      <c r="A1568" s="38"/>
      <c r="B1568" s="39"/>
      <c r="C1568" s="215" t="s">
        <v>2027</v>
      </c>
      <c r="D1568" s="215" t="s">
        <v>145</v>
      </c>
      <c r="E1568" s="216" t="s">
        <v>2028</v>
      </c>
      <c r="F1568" s="217" t="s">
        <v>2029</v>
      </c>
      <c r="G1568" s="218" t="s">
        <v>158</v>
      </c>
      <c r="H1568" s="219">
        <v>7</v>
      </c>
      <c r="I1568" s="220"/>
      <c r="J1568" s="221">
        <f>ROUND(I1568*H1568,2)</f>
        <v>0</v>
      </c>
      <c r="K1568" s="222"/>
      <c r="L1568" s="44"/>
      <c r="M1568" s="223" t="s">
        <v>1</v>
      </c>
      <c r="N1568" s="224" t="s">
        <v>39</v>
      </c>
      <c r="O1568" s="91"/>
      <c r="P1568" s="225">
        <f>O1568*H1568</f>
        <v>0</v>
      </c>
      <c r="Q1568" s="225">
        <v>0</v>
      </c>
      <c r="R1568" s="225">
        <f>Q1568*H1568</f>
        <v>0</v>
      </c>
      <c r="S1568" s="225">
        <v>0</v>
      </c>
      <c r="T1568" s="226">
        <f>S1568*H1568</f>
        <v>0</v>
      </c>
      <c r="U1568" s="38"/>
      <c r="V1568" s="38"/>
      <c r="W1568" s="38"/>
      <c r="X1568" s="38"/>
      <c r="Y1568" s="38"/>
      <c r="Z1568" s="38"/>
      <c r="AA1568" s="38"/>
      <c r="AB1568" s="38"/>
      <c r="AC1568" s="38"/>
      <c r="AD1568" s="38"/>
      <c r="AE1568" s="38"/>
      <c r="AR1568" s="227" t="s">
        <v>457</v>
      </c>
      <c r="AT1568" s="227" t="s">
        <v>145</v>
      </c>
      <c r="AU1568" s="227" t="s">
        <v>150</v>
      </c>
      <c r="AY1568" s="17" t="s">
        <v>141</v>
      </c>
      <c r="BE1568" s="228">
        <f>IF(N1568="základní",J1568,0)</f>
        <v>0</v>
      </c>
      <c r="BF1568" s="228">
        <f>IF(N1568="snížená",J1568,0)</f>
        <v>0</v>
      </c>
      <c r="BG1568" s="228">
        <f>IF(N1568="zákl. přenesená",J1568,0)</f>
        <v>0</v>
      </c>
      <c r="BH1568" s="228">
        <f>IF(N1568="sníž. přenesená",J1568,0)</f>
        <v>0</v>
      </c>
      <c r="BI1568" s="228">
        <f>IF(N1568="nulová",J1568,0)</f>
        <v>0</v>
      </c>
      <c r="BJ1568" s="17" t="s">
        <v>150</v>
      </c>
      <c r="BK1568" s="228">
        <f>ROUND(I1568*H1568,2)</f>
        <v>0</v>
      </c>
      <c r="BL1568" s="17" t="s">
        <v>457</v>
      </c>
      <c r="BM1568" s="227" t="s">
        <v>2030</v>
      </c>
    </row>
    <row r="1569" s="13" customFormat="1">
      <c r="A1569" s="13"/>
      <c r="B1569" s="229"/>
      <c r="C1569" s="230"/>
      <c r="D1569" s="231" t="s">
        <v>152</v>
      </c>
      <c r="E1569" s="232" t="s">
        <v>1</v>
      </c>
      <c r="F1569" s="233" t="s">
        <v>1665</v>
      </c>
      <c r="G1569" s="230"/>
      <c r="H1569" s="232" t="s">
        <v>1</v>
      </c>
      <c r="I1569" s="234"/>
      <c r="J1569" s="230"/>
      <c r="K1569" s="230"/>
      <c r="L1569" s="235"/>
      <c r="M1569" s="236"/>
      <c r="N1569" s="237"/>
      <c r="O1569" s="237"/>
      <c r="P1569" s="237"/>
      <c r="Q1569" s="237"/>
      <c r="R1569" s="237"/>
      <c r="S1569" s="237"/>
      <c r="T1569" s="238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39" t="s">
        <v>152</v>
      </c>
      <c r="AU1569" s="239" t="s">
        <v>150</v>
      </c>
      <c r="AV1569" s="13" t="s">
        <v>81</v>
      </c>
      <c r="AW1569" s="13" t="s">
        <v>30</v>
      </c>
      <c r="AX1569" s="13" t="s">
        <v>73</v>
      </c>
      <c r="AY1569" s="239" t="s">
        <v>141</v>
      </c>
    </row>
    <row r="1570" s="14" customFormat="1">
      <c r="A1570" s="14"/>
      <c r="B1570" s="240"/>
      <c r="C1570" s="241"/>
      <c r="D1570" s="231" t="s">
        <v>152</v>
      </c>
      <c r="E1570" s="242" t="s">
        <v>1</v>
      </c>
      <c r="F1570" s="243" t="s">
        <v>703</v>
      </c>
      <c r="G1570" s="241"/>
      <c r="H1570" s="244">
        <v>7</v>
      </c>
      <c r="I1570" s="245"/>
      <c r="J1570" s="241"/>
      <c r="K1570" s="241"/>
      <c r="L1570" s="246"/>
      <c r="M1570" s="247"/>
      <c r="N1570" s="248"/>
      <c r="O1570" s="248"/>
      <c r="P1570" s="248"/>
      <c r="Q1570" s="248"/>
      <c r="R1570" s="248"/>
      <c r="S1570" s="248"/>
      <c r="T1570" s="249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0" t="s">
        <v>152</v>
      </c>
      <c r="AU1570" s="250" t="s">
        <v>150</v>
      </c>
      <c r="AV1570" s="14" t="s">
        <v>150</v>
      </c>
      <c r="AW1570" s="14" t="s">
        <v>30</v>
      </c>
      <c r="AX1570" s="14" t="s">
        <v>73</v>
      </c>
      <c r="AY1570" s="250" t="s">
        <v>141</v>
      </c>
    </row>
    <row r="1571" s="15" customFormat="1">
      <c r="A1571" s="15"/>
      <c r="B1571" s="251"/>
      <c r="C1571" s="252"/>
      <c r="D1571" s="231" t="s">
        <v>152</v>
      </c>
      <c r="E1571" s="253" t="s">
        <v>1</v>
      </c>
      <c r="F1571" s="254" t="s">
        <v>170</v>
      </c>
      <c r="G1571" s="252"/>
      <c r="H1571" s="255">
        <v>7</v>
      </c>
      <c r="I1571" s="256"/>
      <c r="J1571" s="252"/>
      <c r="K1571" s="252"/>
      <c r="L1571" s="257"/>
      <c r="M1571" s="258"/>
      <c r="N1571" s="259"/>
      <c r="O1571" s="259"/>
      <c r="P1571" s="259"/>
      <c r="Q1571" s="259"/>
      <c r="R1571" s="259"/>
      <c r="S1571" s="259"/>
      <c r="T1571" s="260"/>
      <c r="U1571" s="15"/>
      <c r="V1571" s="15"/>
      <c r="W1571" s="15"/>
      <c r="X1571" s="15"/>
      <c r="Y1571" s="15"/>
      <c r="Z1571" s="15"/>
      <c r="AA1571" s="15"/>
      <c r="AB1571" s="15"/>
      <c r="AC1571" s="15"/>
      <c r="AD1571" s="15"/>
      <c r="AE1571" s="15"/>
      <c r="AT1571" s="261" t="s">
        <v>152</v>
      </c>
      <c r="AU1571" s="261" t="s">
        <v>150</v>
      </c>
      <c r="AV1571" s="15" t="s">
        <v>149</v>
      </c>
      <c r="AW1571" s="15" t="s">
        <v>30</v>
      </c>
      <c r="AX1571" s="15" t="s">
        <v>81</v>
      </c>
      <c r="AY1571" s="261" t="s">
        <v>141</v>
      </c>
    </row>
    <row r="1572" s="2" customFormat="1" ht="24.15" customHeight="1">
      <c r="A1572" s="38"/>
      <c r="B1572" s="39"/>
      <c r="C1572" s="215" t="s">
        <v>2031</v>
      </c>
      <c r="D1572" s="215" t="s">
        <v>145</v>
      </c>
      <c r="E1572" s="216" t="s">
        <v>2032</v>
      </c>
      <c r="F1572" s="217" t="s">
        <v>2033</v>
      </c>
      <c r="G1572" s="218" t="s">
        <v>148</v>
      </c>
      <c r="H1572" s="219">
        <v>19.161999999999999</v>
      </c>
      <c r="I1572" s="220"/>
      <c r="J1572" s="221">
        <f>ROUND(I1572*H1572,2)</f>
        <v>0</v>
      </c>
      <c r="K1572" s="222"/>
      <c r="L1572" s="44"/>
      <c r="M1572" s="223" t="s">
        <v>1</v>
      </c>
      <c r="N1572" s="224" t="s">
        <v>39</v>
      </c>
      <c r="O1572" s="91"/>
      <c r="P1572" s="225">
        <f>O1572*H1572</f>
        <v>0</v>
      </c>
      <c r="Q1572" s="225">
        <v>0</v>
      </c>
      <c r="R1572" s="225">
        <f>Q1572*H1572</f>
        <v>0</v>
      </c>
      <c r="S1572" s="225">
        <v>0</v>
      </c>
      <c r="T1572" s="226">
        <f>S1572*H1572</f>
        <v>0</v>
      </c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R1572" s="227" t="s">
        <v>457</v>
      </c>
      <c r="AT1572" s="227" t="s">
        <v>145</v>
      </c>
      <c r="AU1572" s="227" t="s">
        <v>150</v>
      </c>
      <c r="AY1572" s="17" t="s">
        <v>141</v>
      </c>
      <c r="BE1572" s="228">
        <f>IF(N1572="základní",J1572,0)</f>
        <v>0</v>
      </c>
      <c r="BF1572" s="228">
        <f>IF(N1572="snížená",J1572,0)</f>
        <v>0</v>
      </c>
      <c r="BG1572" s="228">
        <f>IF(N1572="zákl. přenesená",J1572,0)</f>
        <v>0</v>
      </c>
      <c r="BH1572" s="228">
        <f>IF(N1572="sníž. přenesená",J1572,0)</f>
        <v>0</v>
      </c>
      <c r="BI1572" s="228">
        <f>IF(N1572="nulová",J1572,0)</f>
        <v>0</v>
      </c>
      <c r="BJ1572" s="17" t="s">
        <v>150</v>
      </c>
      <c r="BK1572" s="228">
        <f>ROUND(I1572*H1572,2)</f>
        <v>0</v>
      </c>
      <c r="BL1572" s="17" t="s">
        <v>457</v>
      </c>
      <c r="BM1572" s="227" t="s">
        <v>2034</v>
      </c>
    </row>
    <row r="1573" s="13" customFormat="1">
      <c r="A1573" s="13"/>
      <c r="B1573" s="229"/>
      <c r="C1573" s="230"/>
      <c r="D1573" s="231" t="s">
        <v>152</v>
      </c>
      <c r="E1573" s="232" t="s">
        <v>1</v>
      </c>
      <c r="F1573" s="233" t="s">
        <v>2035</v>
      </c>
      <c r="G1573" s="230"/>
      <c r="H1573" s="232" t="s">
        <v>1</v>
      </c>
      <c r="I1573" s="234"/>
      <c r="J1573" s="230"/>
      <c r="K1573" s="230"/>
      <c r="L1573" s="235"/>
      <c r="M1573" s="236"/>
      <c r="N1573" s="237"/>
      <c r="O1573" s="237"/>
      <c r="P1573" s="237"/>
      <c r="Q1573" s="237"/>
      <c r="R1573" s="237"/>
      <c r="S1573" s="237"/>
      <c r="T1573" s="238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39" t="s">
        <v>152</v>
      </c>
      <c r="AU1573" s="239" t="s">
        <v>150</v>
      </c>
      <c r="AV1573" s="13" t="s">
        <v>81</v>
      </c>
      <c r="AW1573" s="13" t="s">
        <v>30</v>
      </c>
      <c r="AX1573" s="13" t="s">
        <v>73</v>
      </c>
      <c r="AY1573" s="239" t="s">
        <v>141</v>
      </c>
    </row>
    <row r="1574" s="14" customFormat="1">
      <c r="A1574" s="14"/>
      <c r="B1574" s="240"/>
      <c r="C1574" s="241"/>
      <c r="D1574" s="231" t="s">
        <v>152</v>
      </c>
      <c r="E1574" s="242" t="s">
        <v>1</v>
      </c>
      <c r="F1574" s="243" t="s">
        <v>2036</v>
      </c>
      <c r="G1574" s="241"/>
      <c r="H1574" s="244">
        <v>3.9529999999999998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0" t="s">
        <v>152</v>
      </c>
      <c r="AU1574" s="250" t="s">
        <v>150</v>
      </c>
      <c r="AV1574" s="14" t="s">
        <v>150</v>
      </c>
      <c r="AW1574" s="14" t="s">
        <v>30</v>
      </c>
      <c r="AX1574" s="14" t="s">
        <v>73</v>
      </c>
      <c r="AY1574" s="250" t="s">
        <v>141</v>
      </c>
    </row>
    <row r="1575" s="13" customFormat="1">
      <c r="A1575" s="13"/>
      <c r="B1575" s="229"/>
      <c r="C1575" s="230"/>
      <c r="D1575" s="231" t="s">
        <v>152</v>
      </c>
      <c r="E1575" s="232" t="s">
        <v>1</v>
      </c>
      <c r="F1575" s="233" t="s">
        <v>2037</v>
      </c>
      <c r="G1575" s="230"/>
      <c r="H1575" s="232" t="s">
        <v>1</v>
      </c>
      <c r="I1575" s="234"/>
      <c r="J1575" s="230"/>
      <c r="K1575" s="230"/>
      <c r="L1575" s="235"/>
      <c r="M1575" s="236"/>
      <c r="N1575" s="237"/>
      <c r="O1575" s="237"/>
      <c r="P1575" s="237"/>
      <c r="Q1575" s="237"/>
      <c r="R1575" s="237"/>
      <c r="S1575" s="237"/>
      <c r="T1575" s="238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39" t="s">
        <v>152</v>
      </c>
      <c r="AU1575" s="239" t="s">
        <v>150</v>
      </c>
      <c r="AV1575" s="13" t="s">
        <v>81</v>
      </c>
      <c r="AW1575" s="13" t="s">
        <v>30</v>
      </c>
      <c r="AX1575" s="13" t="s">
        <v>73</v>
      </c>
      <c r="AY1575" s="239" t="s">
        <v>141</v>
      </c>
    </row>
    <row r="1576" s="14" customFormat="1">
      <c r="A1576" s="14"/>
      <c r="B1576" s="240"/>
      <c r="C1576" s="241"/>
      <c r="D1576" s="231" t="s">
        <v>152</v>
      </c>
      <c r="E1576" s="242" t="s">
        <v>1</v>
      </c>
      <c r="F1576" s="243" t="s">
        <v>2038</v>
      </c>
      <c r="G1576" s="241"/>
      <c r="H1576" s="244">
        <v>3.673</v>
      </c>
      <c r="I1576" s="245"/>
      <c r="J1576" s="241"/>
      <c r="K1576" s="241"/>
      <c r="L1576" s="246"/>
      <c r="M1576" s="247"/>
      <c r="N1576" s="248"/>
      <c r="O1576" s="248"/>
      <c r="P1576" s="248"/>
      <c r="Q1576" s="248"/>
      <c r="R1576" s="248"/>
      <c r="S1576" s="248"/>
      <c r="T1576" s="249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50" t="s">
        <v>152</v>
      </c>
      <c r="AU1576" s="250" t="s">
        <v>150</v>
      </c>
      <c r="AV1576" s="14" t="s">
        <v>150</v>
      </c>
      <c r="AW1576" s="14" t="s">
        <v>30</v>
      </c>
      <c r="AX1576" s="14" t="s">
        <v>73</v>
      </c>
      <c r="AY1576" s="250" t="s">
        <v>141</v>
      </c>
    </row>
    <row r="1577" s="13" customFormat="1">
      <c r="A1577" s="13"/>
      <c r="B1577" s="229"/>
      <c r="C1577" s="230"/>
      <c r="D1577" s="231" t="s">
        <v>152</v>
      </c>
      <c r="E1577" s="232" t="s">
        <v>1</v>
      </c>
      <c r="F1577" s="233" t="s">
        <v>2039</v>
      </c>
      <c r="G1577" s="230"/>
      <c r="H1577" s="232" t="s">
        <v>1</v>
      </c>
      <c r="I1577" s="234"/>
      <c r="J1577" s="230"/>
      <c r="K1577" s="230"/>
      <c r="L1577" s="235"/>
      <c r="M1577" s="236"/>
      <c r="N1577" s="237"/>
      <c r="O1577" s="237"/>
      <c r="P1577" s="237"/>
      <c r="Q1577" s="237"/>
      <c r="R1577" s="237"/>
      <c r="S1577" s="237"/>
      <c r="T1577" s="238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39" t="s">
        <v>152</v>
      </c>
      <c r="AU1577" s="239" t="s">
        <v>150</v>
      </c>
      <c r="AV1577" s="13" t="s">
        <v>81</v>
      </c>
      <c r="AW1577" s="13" t="s">
        <v>30</v>
      </c>
      <c r="AX1577" s="13" t="s">
        <v>73</v>
      </c>
      <c r="AY1577" s="239" t="s">
        <v>141</v>
      </c>
    </row>
    <row r="1578" s="14" customFormat="1">
      <c r="A1578" s="14"/>
      <c r="B1578" s="240"/>
      <c r="C1578" s="241"/>
      <c r="D1578" s="231" t="s">
        <v>152</v>
      </c>
      <c r="E1578" s="242" t="s">
        <v>1</v>
      </c>
      <c r="F1578" s="243" t="s">
        <v>2040</v>
      </c>
      <c r="G1578" s="241"/>
      <c r="H1578" s="244">
        <v>3.069</v>
      </c>
      <c r="I1578" s="245"/>
      <c r="J1578" s="241"/>
      <c r="K1578" s="241"/>
      <c r="L1578" s="246"/>
      <c r="M1578" s="247"/>
      <c r="N1578" s="248"/>
      <c r="O1578" s="248"/>
      <c r="P1578" s="248"/>
      <c r="Q1578" s="248"/>
      <c r="R1578" s="248"/>
      <c r="S1578" s="248"/>
      <c r="T1578" s="249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0" t="s">
        <v>152</v>
      </c>
      <c r="AU1578" s="250" t="s">
        <v>150</v>
      </c>
      <c r="AV1578" s="14" t="s">
        <v>150</v>
      </c>
      <c r="AW1578" s="14" t="s">
        <v>30</v>
      </c>
      <c r="AX1578" s="14" t="s">
        <v>73</v>
      </c>
      <c r="AY1578" s="250" t="s">
        <v>141</v>
      </c>
    </row>
    <row r="1579" s="13" customFormat="1">
      <c r="A1579" s="13"/>
      <c r="B1579" s="229"/>
      <c r="C1579" s="230"/>
      <c r="D1579" s="231" t="s">
        <v>152</v>
      </c>
      <c r="E1579" s="232" t="s">
        <v>1</v>
      </c>
      <c r="F1579" s="233" t="s">
        <v>2041</v>
      </c>
      <c r="G1579" s="230"/>
      <c r="H1579" s="232" t="s">
        <v>1</v>
      </c>
      <c r="I1579" s="234"/>
      <c r="J1579" s="230"/>
      <c r="K1579" s="230"/>
      <c r="L1579" s="235"/>
      <c r="M1579" s="236"/>
      <c r="N1579" s="237"/>
      <c r="O1579" s="237"/>
      <c r="P1579" s="237"/>
      <c r="Q1579" s="237"/>
      <c r="R1579" s="237"/>
      <c r="S1579" s="237"/>
      <c r="T1579" s="238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39" t="s">
        <v>152</v>
      </c>
      <c r="AU1579" s="239" t="s">
        <v>150</v>
      </c>
      <c r="AV1579" s="13" t="s">
        <v>81</v>
      </c>
      <c r="AW1579" s="13" t="s">
        <v>30</v>
      </c>
      <c r="AX1579" s="13" t="s">
        <v>73</v>
      </c>
      <c r="AY1579" s="239" t="s">
        <v>141</v>
      </c>
    </row>
    <row r="1580" s="14" customFormat="1">
      <c r="A1580" s="14"/>
      <c r="B1580" s="240"/>
      <c r="C1580" s="241"/>
      <c r="D1580" s="231" t="s">
        <v>152</v>
      </c>
      <c r="E1580" s="242" t="s">
        <v>1</v>
      </c>
      <c r="F1580" s="243" t="s">
        <v>2042</v>
      </c>
      <c r="G1580" s="241"/>
      <c r="H1580" s="244">
        <v>3.0470000000000002</v>
      </c>
      <c r="I1580" s="245"/>
      <c r="J1580" s="241"/>
      <c r="K1580" s="241"/>
      <c r="L1580" s="246"/>
      <c r="M1580" s="247"/>
      <c r="N1580" s="248"/>
      <c r="O1580" s="248"/>
      <c r="P1580" s="248"/>
      <c r="Q1580" s="248"/>
      <c r="R1580" s="248"/>
      <c r="S1580" s="248"/>
      <c r="T1580" s="249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50" t="s">
        <v>152</v>
      </c>
      <c r="AU1580" s="250" t="s">
        <v>150</v>
      </c>
      <c r="AV1580" s="14" t="s">
        <v>150</v>
      </c>
      <c r="AW1580" s="14" t="s">
        <v>30</v>
      </c>
      <c r="AX1580" s="14" t="s">
        <v>73</v>
      </c>
      <c r="AY1580" s="250" t="s">
        <v>141</v>
      </c>
    </row>
    <row r="1581" s="13" customFormat="1">
      <c r="A1581" s="13"/>
      <c r="B1581" s="229"/>
      <c r="C1581" s="230"/>
      <c r="D1581" s="231" t="s">
        <v>152</v>
      </c>
      <c r="E1581" s="232" t="s">
        <v>1</v>
      </c>
      <c r="F1581" s="233" t="s">
        <v>2043</v>
      </c>
      <c r="G1581" s="230"/>
      <c r="H1581" s="232" t="s">
        <v>1</v>
      </c>
      <c r="I1581" s="234"/>
      <c r="J1581" s="230"/>
      <c r="K1581" s="230"/>
      <c r="L1581" s="235"/>
      <c r="M1581" s="236"/>
      <c r="N1581" s="237"/>
      <c r="O1581" s="237"/>
      <c r="P1581" s="237"/>
      <c r="Q1581" s="237"/>
      <c r="R1581" s="237"/>
      <c r="S1581" s="237"/>
      <c r="T1581" s="238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39" t="s">
        <v>152</v>
      </c>
      <c r="AU1581" s="239" t="s">
        <v>150</v>
      </c>
      <c r="AV1581" s="13" t="s">
        <v>81</v>
      </c>
      <c r="AW1581" s="13" t="s">
        <v>30</v>
      </c>
      <c r="AX1581" s="13" t="s">
        <v>73</v>
      </c>
      <c r="AY1581" s="239" t="s">
        <v>141</v>
      </c>
    </row>
    <row r="1582" s="14" customFormat="1">
      <c r="A1582" s="14"/>
      <c r="B1582" s="240"/>
      <c r="C1582" s="241"/>
      <c r="D1582" s="231" t="s">
        <v>152</v>
      </c>
      <c r="E1582" s="242" t="s">
        <v>1</v>
      </c>
      <c r="F1582" s="243" t="s">
        <v>2044</v>
      </c>
      <c r="G1582" s="241"/>
      <c r="H1582" s="244">
        <v>3.5430000000000001</v>
      </c>
      <c r="I1582" s="245"/>
      <c r="J1582" s="241"/>
      <c r="K1582" s="241"/>
      <c r="L1582" s="246"/>
      <c r="M1582" s="247"/>
      <c r="N1582" s="248"/>
      <c r="O1582" s="248"/>
      <c r="P1582" s="248"/>
      <c r="Q1582" s="248"/>
      <c r="R1582" s="248"/>
      <c r="S1582" s="248"/>
      <c r="T1582" s="249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50" t="s">
        <v>152</v>
      </c>
      <c r="AU1582" s="250" t="s">
        <v>150</v>
      </c>
      <c r="AV1582" s="14" t="s">
        <v>150</v>
      </c>
      <c r="AW1582" s="14" t="s">
        <v>30</v>
      </c>
      <c r="AX1582" s="14" t="s">
        <v>73</v>
      </c>
      <c r="AY1582" s="250" t="s">
        <v>141</v>
      </c>
    </row>
    <row r="1583" s="13" customFormat="1">
      <c r="A1583" s="13"/>
      <c r="B1583" s="229"/>
      <c r="C1583" s="230"/>
      <c r="D1583" s="231" t="s">
        <v>152</v>
      </c>
      <c r="E1583" s="232" t="s">
        <v>1</v>
      </c>
      <c r="F1583" s="233" t="s">
        <v>2045</v>
      </c>
      <c r="G1583" s="230"/>
      <c r="H1583" s="232" t="s">
        <v>1</v>
      </c>
      <c r="I1583" s="234"/>
      <c r="J1583" s="230"/>
      <c r="K1583" s="230"/>
      <c r="L1583" s="235"/>
      <c r="M1583" s="236"/>
      <c r="N1583" s="237"/>
      <c r="O1583" s="237"/>
      <c r="P1583" s="237"/>
      <c r="Q1583" s="237"/>
      <c r="R1583" s="237"/>
      <c r="S1583" s="237"/>
      <c r="T1583" s="23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39" t="s">
        <v>152</v>
      </c>
      <c r="AU1583" s="239" t="s">
        <v>150</v>
      </c>
      <c r="AV1583" s="13" t="s">
        <v>81</v>
      </c>
      <c r="AW1583" s="13" t="s">
        <v>30</v>
      </c>
      <c r="AX1583" s="13" t="s">
        <v>73</v>
      </c>
      <c r="AY1583" s="239" t="s">
        <v>141</v>
      </c>
    </row>
    <row r="1584" s="14" customFormat="1">
      <c r="A1584" s="14"/>
      <c r="B1584" s="240"/>
      <c r="C1584" s="241"/>
      <c r="D1584" s="231" t="s">
        <v>152</v>
      </c>
      <c r="E1584" s="242" t="s">
        <v>1</v>
      </c>
      <c r="F1584" s="243" t="s">
        <v>2046</v>
      </c>
      <c r="G1584" s="241"/>
      <c r="H1584" s="244">
        <v>1.877</v>
      </c>
      <c r="I1584" s="245"/>
      <c r="J1584" s="241"/>
      <c r="K1584" s="241"/>
      <c r="L1584" s="246"/>
      <c r="M1584" s="247"/>
      <c r="N1584" s="248"/>
      <c r="O1584" s="248"/>
      <c r="P1584" s="248"/>
      <c r="Q1584" s="248"/>
      <c r="R1584" s="248"/>
      <c r="S1584" s="248"/>
      <c r="T1584" s="24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0" t="s">
        <v>152</v>
      </c>
      <c r="AU1584" s="250" t="s">
        <v>150</v>
      </c>
      <c r="AV1584" s="14" t="s">
        <v>150</v>
      </c>
      <c r="AW1584" s="14" t="s">
        <v>30</v>
      </c>
      <c r="AX1584" s="14" t="s">
        <v>73</v>
      </c>
      <c r="AY1584" s="250" t="s">
        <v>141</v>
      </c>
    </row>
    <row r="1585" s="15" customFormat="1">
      <c r="A1585" s="15"/>
      <c r="B1585" s="251"/>
      <c r="C1585" s="252"/>
      <c r="D1585" s="231" t="s">
        <v>152</v>
      </c>
      <c r="E1585" s="253" t="s">
        <v>1</v>
      </c>
      <c r="F1585" s="254" t="s">
        <v>170</v>
      </c>
      <c r="G1585" s="252"/>
      <c r="H1585" s="255">
        <v>19.161999999999999</v>
      </c>
      <c r="I1585" s="256"/>
      <c r="J1585" s="252"/>
      <c r="K1585" s="252"/>
      <c r="L1585" s="257"/>
      <c r="M1585" s="258"/>
      <c r="N1585" s="259"/>
      <c r="O1585" s="259"/>
      <c r="P1585" s="259"/>
      <c r="Q1585" s="259"/>
      <c r="R1585" s="259"/>
      <c r="S1585" s="259"/>
      <c r="T1585" s="260"/>
      <c r="U1585" s="15"/>
      <c r="V1585" s="15"/>
      <c r="W1585" s="15"/>
      <c r="X1585" s="15"/>
      <c r="Y1585" s="15"/>
      <c r="Z1585" s="15"/>
      <c r="AA1585" s="15"/>
      <c r="AB1585" s="15"/>
      <c r="AC1585" s="15"/>
      <c r="AD1585" s="15"/>
      <c r="AE1585" s="15"/>
      <c r="AT1585" s="261" t="s">
        <v>152</v>
      </c>
      <c r="AU1585" s="261" t="s">
        <v>150</v>
      </c>
      <c r="AV1585" s="15" t="s">
        <v>149</v>
      </c>
      <c r="AW1585" s="15" t="s">
        <v>30</v>
      </c>
      <c r="AX1585" s="15" t="s">
        <v>81</v>
      </c>
      <c r="AY1585" s="261" t="s">
        <v>141</v>
      </c>
    </row>
    <row r="1586" s="2" customFormat="1" ht="24.15" customHeight="1">
      <c r="A1586" s="38"/>
      <c r="B1586" s="39"/>
      <c r="C1586" s="215" t="s">
        <v>2047</v>
      </c>
      <c r="D1586" s="215" t="s">
        <v>145</v>
      </c>
      <c r="E1586" s="216" t="s">
        <v>2048</v>
      </c>
      <c r="F1586" s="217" t="s">
        <v>2049</v>
      </c>
      <c r="G1586" s="218" t="s">
        <v>148</v>
      </c>
      <c r="H1586" s="219">
        <v>65.426000000000002</v>
      </c>
      <c r="I1586" s="220"/>
      <c r="J1586" s="221">
        <f>ROUND(I1586*H1586,2)</f>
        <v>0</v>
      </c>
      <c r="K1586" s="222"/>
      <c r="L1586" s="44"/>
      <c r="M1586" s="223" t="s">
        <v>1</v>
      </c>
      <c r="N1586" s="224" t="s">
        <v>39</v>
      </c>
      <c r="O1586" s="91"/>
      <c r="P1586" s="225">
        <f>O1586*H1586</f>
        <v>0</v>
      </c>
      <c r="Q1586" s="225">
        <v>2.0000000000000002E-05</v>
      </c>
      <c r="R1586" s="225">
        <f>Q1586*H1586</f>
        <v>0.0013085200000000001</v>
      </c>
      <c r="S1586" s="225">
        <v>0</v>
      </c>
      <c r="T1586" s="226">
        <f>S1586*H1586</f>
        <v>0</v>
      </c>
      <c r="U1586" s="38"/>
      <c r="V1586" s="38"/>
      <c r="W1586" s="38"/>
      <c r="X1586" s="38"/>
      <c r="Y1586" s="38"/>
      <c r="Z1586" s="38"/>
      <c r="AA1586" s="38"/>
      <c r="AB1586" s="38"/>
      <c r="AC1586" s="38"/>
      <c r="AD1586" s="38"/>
      <c r="AE1586" s="38"/>
      <c r="AR1586" s="227" t="s">
        <v>457</v>
      </c>
      <c r="AT1586" s="227" t="s">
        <v>145</v>
      </c>
      <c r="AU1586" s="227" t="s">
        <v>150</v>
      </c>
      <c r="AY1586" s="17" t="s">
        <v>141</v>
      </c>
      <c r="BE1586" s="228">
        <f>IF(N1586="základní",J1586,0)</f>
        <v>0</v>
      </c>
      <c r="BF1586" s="228">
        <f>IF(N1586="snížená",J1586,0)</f>
        <v>0</v>
      </c>
      <c r="BG1586" s="228">
        <f>IF(N1586="zákl. přenesená",J1586,0)</f>
        <v>0</v>
      </c>
      <c r="BH1586" s="228">
        <f>IF(N1586="sníž. přenesená",J1586,0)</f>
        <v>0</v>
      </c>
      <c r="BI1586" s="228">
        <f>IF(N1586="nulová",J1586,0)</f>
        <v>0</v>
      </c>
      <c r="BJ1586" s="17" t="s">
        <v>150</v>
      </c>
      <c r="BK1586" s="228">
        <f>ROUND(I1586*H1586,2)</f>
        <v>0</v>
      </c>
      <c r="BL1586" s="17" t="s">
        <v>457</v>
      </c>
      <c r="BM1586" s="227" t="s">
        <v>2050</v>
      </c>
    </row>
    <row r="1587" s="13" customFormat="1">
      <c r="A1587" s="13"/>
      <c r="B1587" s="229"/>
      <c r="C1587" s="230"/>
      <c r="D1587" s="231" t="s">
        <v>152</v>
      </c>
      <c r="E1587" s="232" t="s">
        <v>1</v>
      </c>
      <c r="F1587" s="233" t="s">
        <v>2051</v>
      </c>
      <c r="G1587" s="230"/>
      <c r="H1587" s="232" t="s">
        <v>1</v>
      </c>
      <c r="I1587" s="234"/>
      <c r="J1587" s="230"/>
      <c r="K1587" s="230"/>
      <c r="L1587" s="235"/>
      <c r="M1587" s="236"/>
      <c r="N1587" s="237"/>
      <c r="O1587" s="237"/>
      <c r="P1587" s="237"/>
      <c r="Q1587" s="237"/>
      <c r="R1587" s="237"/>
      <c r="S1587" s="237"/>
      <c r="T1587" s="238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39" t="s">
        <v>152</v>
      </c>
      <c r="AU1587" s="239" t="s">
        <v>150</v>
      </c>
      <c r="AV1587" s="13" t="s">
        <v>81</v>
      </c>
      <c r="AW1587" s="13" t="s">
        <v>30</v>
      </c>
      <c r="AX1587" s="13" t="s">
        <v>73</v>
      </c>
      <c r="AY1587" s="239" t="s">
        <v>141</v>
      </c>
    </row>
    <row r="1588" s="14" customFormat="1">
      <c r="A1588" s="14"/>
      <c r="B1588" s="240"/>
      <c r="C1588" s="241"/>
      <c r="D1588" s="231" t="s">
        <v>152</v>
      </c>
      <c r="E1588" s="242" t="s">
        <v>1</v>
      </c>
      <c r="F1588" s="243" t="s">
        <v>2052</v>
      </c>
      <c r="G1588" s="241"/>
      <c r="H1588" s="244">
        <v>6.3289999999999997</v>
      </c>
      <c r="I1588" s="245"/>
      <c r="J1588" s="241"/>
      <c r="K1588" s="241"/>
      <c r="L1588" s="246"/>
      <c r="M1588" s="247"/>
      <c r="N1588" s="248"/>
      <c r="O1588" s="248"/>
      <c r="P1588" s="248"/>
      <c r="Q1588" s="248"/>
      <c r="R1588" s="248"/>
      <c r="S1588" s="248"/>
      <c r="T1588" s="249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50" t="s">
        <v>152</v>
      </c>
      <c r="AU1588" s="250" t="s">
        <v>150</v>
      </c>
      <c r="AV1588" s="14" t="s">
        <v>150</v>
      </c>
      <c r="AW1588" s="14" t="s">
        <v>30</v>
      </c>
      <c r="AX1588" s="14" t="s">
        <v>73</v>
      </c>
      <c r="AY1588" s="250" t="s">
        <v>141</v>
      </c>
    </row>
    <row r="1589" s="13" customFormat="1">
      <c r="A1589" s="13"/>
      <c r="B1589" s="229"/>
      <c r="C1589" s="230"/>
      <c r="D1589" s="231" t="s">
        <v>152</v>
      </c>
      <c r="E1589" s="232" t="s">
        <v>1</v>
      </c>
      <c r="F1589" s="233" t="s">
        <v>2053</v>
      </c>
      <c r="G1589" s="230"/>
      <c r="H1589" s="232" t="s">
        <v>1</v>
      </c>
      <c r="I1589" s="234"/>
      <c r="J1589" s="230"/>
      <c r="K1589" s="230"/>
      <c r="L1589" s="235"/>
      <c r="M1589" s="236"/>
      <c r="N1589" s="237"/>
      <c r="O1589" s="237"/>
      <c r="P1589" s="237"/>
      <c r="Q1589" s="237"/>
      <c r="R1589" s="237"/>
      <c r="S1589" s="237"/>
      <c r="T1589" s="238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39" t="s">
        <v>152</v>
      </c>
      <c r="AU1589" s="239" t="s">
        <v>150</v>
      </c>
      <c r="AV1589" s="13" t="s">
        <v>81</v>
      </c>
      <c r="AW1589" s="13" t="s">
        <v>30</v>
      </c>
      <c r="AX1589" s="13" t="s">
        <v>73</v>
      </c>
      <c r="AY1589" s="239" t="s">
        <v>141</v>
      </c>
    </row>
    <row r="1590" s="14" customFormat="1">
      <c r="A1590" s="14"/>
      <c r="B1590" s="240"/>
      <c r="C1590" s="241"/>
      <c r="D1590" s="231" t="s">
        <v>152</v>
      </c>
      <c r="E1590" s="242" t="s">
        <v>1</v>
      </c>
      <c r="F1590" s="243" t="s">
        <v>2054</v>
      </c>
      <c r="G1590" s="241"/>
      <c r="H1590" s="244">
        <v>5.9000000000000004</v>
      </c>
      <c r="I1590" s="245"/>
      <c r="J1590" s="241"/>
      <c r="K1590" s="241"/>
      <c r="L1590" s="246"/>
      <c r="M1590" s="247"/>
      <c r="N1590" s="248"/>
      <c r="O1590" s="248"/>
      <c r="P1590" s="248"/>
      <c r="Q1590" s="248"/>
      <c r="R1590" s="248"/>
      <c r="S1590" s="248"/>
      <c r="T1590" s="249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50" t="s">
        <v>152</v>
      </c>
      <c r="AU1590" s="250" t="s">
        <v>150</v>
      </c>
      <c r="AV1590" s="14" t="s">
        <v>150</v>
      </c>
      <c r="AW1590" s="14" t="s">
        <v>30</v>
      </c>
      <c r="AX1590" s="14" t="s">
        <v>73</v>
      </c>
      <c r="AY1590" s="250" t="s">
        <v>141</v>
      </c>
    </row>
    <row r="1591" s="13" customFormat="1">
      <c r="A1591" s="13"/>
      <c r="B1591" s="229"/>
      <c r="C1591" s="230"/>
      <c r="D1591" s="231" t="s">
        <v>152</v>
      </c>
      <c r="E1591" s="232" t="s">
        <v>1</v>
      </c>
      <c r="F1591" s="233" t="s">
        <v>2055</v>
      </c>
      <c r="G1591" s="230"/>
      <c r="H1591" s="232" t="s">
        <v>1</v>
      </c>
      <c r="I1591" s="234"/>
      <c r="J1591" s="230"/>
      <c r="K1591" s="230"/>
      <c r="L1591" s="235"/>
      <c r="M1591" s="236"/>
      <c r="N1591" s="237"/>
      <c r="O1591" s="237"/>
      <c r="P1591" s="237"/>
      <c r="Q1591" s="237"/>
      <c r="R1591" s="237"/>
      <c r="S1591" s="237"/>
      <c r="T1591" s="238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39" t="s">
        <v>152</v>
      </c>
      <c r="AU1591" s="239" t="s">
        <v>150</v>
      </c>
      <c r="AV1591" s="13" t="s">
        <v>81</v>
      </c>
      <c r="AW1591" s="13" t="s">
        <v>30</v>
      </c>
      <c r="AX1591" s="13" t="s">
        <v>73</v>
      </c>
      <c r="AY1591" s="239" t="s">
        <v>141</v>
      </c>
    </row>
    <row r="1592" s="14" customFormat="1">
      <c r="A1592" s="14"/>
      <c r="B1592" s="240"/>
      <c r="C1592" s="241"/>
      <c r="D1592" s="231" t="s">
        <v>152</v>
      </c>
      <c r="E1592" s="242" t="s">
        <v>1</v>
      </c>
      <c r="F1592" s="243" t="s">
        <v>2056</v>
      </c>
      <c r="G1592" s="241"/>
      <c r="H1592" s="244">
        <v>9.9800000000000004</v>
      </c>
      <c r="I1592" s="245"/>
      <c r="J1592" s="241"/>
      <c r="K1592" s="241"/>
      <c r="L1592" s="246"/>
      <c r="M1592" s="247"/>
      <c r="N1592" s="248"/>
      <c r="O1592" s="248"/>
      <c r="P1592" s="248"/>
      <c r="Q1592" s="248"/>
      <c r="R1592" s="248"/>
      <c r="S1592" s="248"/>
      <c r="T1592" s="249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50" t="s">
        <v>152</v>
      </c>
      <c r="AU1592" s="250" t="s">
        <v>150</v>
      </c>
      <c r="AV1592" s="14" t="s">
        <v>150</v>
      </c>
      <c r="AW1592" s="14" t="s">
        <v>30</v>
      </c>
      <c r="AX1592" s="14" t="s">
        <v>73</v>
      </c>
      <c r="AY1592" s="250" t="s">
        <v>141</v>
      </c>
    </row>
    <row r="1593" s="13" customFormat="1">
      <c r="A1593" s="13"/>
      <c r="B1593" s="229"/>
      <c r="C1593" s="230"/>
      <c r="D1593" s="231" t="s">
        <v>152</v>
      </c>
      <c r="E1593" s="232" t="s">
        <v>1</v>
      </c>
      <c r="F1593" s="233" t="s">
        <v>2057</v>
      </c>
      <c r="G1593" s="230"/>
      <c r="H1593" s="232" t="s">
        <v>1</v>
      </c>
      <c r="I1593" s="234"/>
      <c r="J1593" s="230"/>
      <c r="K1593" s="230"/>
      <c r="L1593" s="235"/>
      <c r="M1593" s="236"/>
      <c r="N1593" s="237"/>
      <c r="O1593" s="237"/>
      <c r="P1593" s="237"/>
      <c r="Q1593" s="237"/>
      <c r="R1593" s="237"/>
      <c r="S1593" s="237"/>
      <c r="T1593" s="238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39" t="s">
        <v>152</v>
      </c>
      <c r="AU1593" s="239" t="s">
        <v>150</v>
      </c>
      <c r="AV1593" s="13" t="s">
        <v>81</v>
      </c>
      <c r="AW1593" s="13" t="s">
        <v>30</v>
      </c>
      <c r="AX1593" s="13" t="s">
        <v>73</v>
      </c>
      <c r="AY1593" s="239" t="s">
        <v>141</v>
      </c>
    </row>
    <row r="1594" s="14" customFormat="1">
      <c r="A1594" s="14"/>
      <c r="B1594" s="240"/>
      <c r="C1594" s="241"/>
      <c r="D1594" s="231" t="s">
        <v>152</v>
      </c>
      <c r="E1594" s="242" t="s">
        <v>1</v>
      </c>
      <c r="F1594" s="243" t="s">
        <v>2058</v>
      </c>
      <c r="G1594" s="241"/>
      <c r="H1594" s="244">
        <v>4.9550000000000001</v>
      </c>
      <c r="I1594" s="245"/>
      <c r="J1594" s="241"/>
      <c r="K1594" s="241"/>
      <c r="L1594" s="246"/>
      <c r="M1594" s="247"/>
      <c r="N1594" s="248"/>
      <c r="O1594" s="248"/>
      <c r="P1594" s="248"/>
      <c r="Q1594" s="248"/>
      <c r="R1594" s="248"/>
      <c r="S1594" s="248"/>
      <c r="T1594" s="249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0" t="s">
        <v>152</v>
      </c>
      <c r="AU1594" s="250" t="s">
        <v>150</v>
      </c>
      <c r="AV1594" s="14" t="s">
        <v>150</v>
      </c>
      <c r="AW1594" s="14" t="s">
        <v>30</v>
      </c>
      <c r="AX1594" s="14" t="s">
        <v>73</v>
      </c>
      <c r="AY1594" s="250" t="s">
        <v>141</v>
      </c>
    </row>
    <row r="1595" s="13" customFormat="1">
      <c r="A1595" s="13"/>
      <c r="B1595" s="229"/>
      <c r="C1595" s="230"/>
      <c r="D1595" s="231" t="s">
        <v>152</v>
      </c>
      <c r="E1595" s="232" t="s">
        <v>1</v>
      </c>
      <c r="F1595" s="233" t="s">
        <v>2059</v>
      </c>
      <c r="G1595" s="230"/>
      <c r="H1595" s="232" t="s">
        <v>1</v>
      </c>
      <c r="I1595" s="234"/>
      <c r="J1595" s="230"/>
      <c r="K1595" s="230"/>
      <c r="L1595" s="235"/>
      <c r="M1595" s="236"/>
      <c r="N1595" s="237"/>
      <c r="O1595" s="237"/>
      <c r="P1595" s="237"/>
      <c r="Q1595" s="237"/>
      <c r="R1595" s="237"/>
      <c r="S1595" s="237"/>
      <c r="T1595" s="23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39" t="s">
        <v>152</v>
      </c>
      <c r="AU1595" s="239" t="s">
        <v>150</v>
      </c>
      <c r="AV1595" s="13" t="s">
        <v>81</v>
      </c>
      <c r="AW1595" s="13" t="s">
        <v>30</v>
      </c>
      <c r="AX1595" s="13" t="s">
        <v>73</v>
      </c>
      <c r="AY1595" s="239" t="s">
        <v>141</v>
      </c>
    </row>
    <row r="1596" s="14" customFormat="1">
      <c r="A1596" s="14"/>
      <c r="B1596" s="240"/>
      <c r="C1596" s="241"/>
      <c r="D1596" s="231" t="s">
        <v>152</v>
      </c>
      <c r="E1596" s="242" t="s">
        <v>1</v>
      </c>
      <c r="F1596" s="243" t="s">
        <v>2060</v>
      </c>
      <c r="G1596" s="241"/>
      <c r="H1596" s="244">
        <v>4.9880000000000004</v>
      </c>
      <c r="I1596" s="245"/>
      <c r="J1596" s="241"/>
      <c r="K1596" s="241"/>
      <c r="L1596" s="246"/>
      <c r="M1596" s="247"/>
      <c r="N1596" s="248"/>
      <c r="O1596" s="248"/>
      <c r="P1596" s="248"/>
      <c r="Q1596" s="248"/>
      <c r="R1596" s="248"/>
      <c r="S1596" s="248"/>
      <c r="T1596" s="24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0" t="s">
        <v>152</v>
      </c>
      <c r="AU1596" s="250" t="s">
        <v>150</v>
      </c>
      <c r="AV1596" s="14" t="s">
        <v>150</v>
      </c>
      <c r="AW1596" s="14" t="s">
        <v>30</v>
      </c>
      <c r="AX1596" s="14" t="s">
        <v>73</v>
      </c>
      <c r="AY1596" s="250" t="s">
        <v>141</v>
      </c>
    </row>
    <row r="1597" s="13" customFormat="1">
      <c r="A1597" s="13"/>
      <c r="B1597" s="229"/>
      <c r="C1597" s="230"/>
      <c r="D1597" s="231" t="s">
        <v>152</v>
      </c>
      <c r="E1597" s="232" t="s">
        <v>1</v>
      </c>
      <c r="F1597" s="233" t="s">
        <v>2061</v>
      </c>
      <c r="G1597" s="230"/>
      <c r="H1597" s="232" t="s">
        <v>1</v>
      </c>
      <c r="I1597" s="234"/>
      <c r="J1597" s="230"/>
      <c r="K1597" s="230"/>
      <c r="L1597" s="235"/>
      <c r="M1597" s="236"/>
      <c r="N1597" s="237"/>
      <c r="O1597" s="237"/>
      <c r="P1597" s="237"/>
      <c r="Q1597" s="237"/>
      <c r="R1597" s="237"/>
      <c r="S1597" s="237"/>
      <c r="T1597" s="238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39" t="s">
        <v>152</v>
      </c>
      <c r="AU1597" s="239" t="s">
        <v>150</v>
      </c>
      <c r="AV1597" s="13" t="s">
        <v>81</v>
      </c>
      <c r="AW1597" s="13" t="s">
        <v>30</v>
      </c>
      <c r="AX1597" s="13" t="s">
        <v>73</v>
      </c>
      <c r="AY1597" s="239" t="s">
        <v>141</v>
      </c>
    </row>
    <row r="1598" s="14" customFormat="1">
      <c r="A1598" s="14"/>
      <c r="B1598" s="240"/>
      <c r="C1598" s="241"/>
      <c r="D1598" s="231" t="s">
        <v>152</v>
      </c>
      <c r="E1598" s="242" t="s">
        <v>1</v>
      </c>
      <c r="F1598" s="243" t="s">
        <v>2062</v>
      </c>
      <c r="G1598" s="241"/>
      <c r="H1598" s="244">
        <v>3.024</v>
      </c>
      <c r="I1598" s="245"/>
      <c r="J1598" s="241"/>
      <c r="K1598" s="241"/>
      <c r="L1598" s="246"/>
      <c r="M1598" s="247"/>
      <c r="N1598" s="248"/>
      <c r="O1598" s="248"/>
      <c r="P1598" s="248"/>
      <c r="Q1598" s="248"/>
      <c r="R1598" s="248"/>
      <c r="S1598" s="248"/>
      <c r="T1598" s="249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0" t="s">
        <v>152</v>
      </c>
      <c r="AU1598" s="250" t="s">
        <v>150</v>
      </c>
      <c r="AV1598" s="14" t="s">
        <v>150</v>
      </c>
      <c r="AW1598" s="14" t="s">
        <v>30</v>
      </c>
      <c r="AX1598" s="14" t="s">
        <v>73</v>
      </c>
      <c r="AY1598" s="250" t="s">
        <v>141</v>
      </c>
    </row>
    <row r="1599" s="13" customFormat="1">
      <c r="A1599" s="13"/>
      <c r="B1599" s="229"/>
      <c r="C1599" s="230"/>
      <c r="D1599" s="231" t="s">
        <v>152</v>
      </c>
      <c r="E1599" s="232" t="s">
        <v>1</v>
      </c>
      <c r="F1599" s="233" t="s">
        <v>2063</v>
      </c>
      <c r="G1599" s="230"/>
      <c r="H1599" s="232" t="s">
        <v>1</v>
      </c>
      <c r="I1599" s="234"/>
      <c r="J1599" s="230"/>
      <c r="K1599" s="230"/>
      <c r="L1599" s="235"/>
      <c r="M1599" s="236"/>
      <c r="N1599" s="237"/>
      <c r="O1599" s="237"/>
      <c r="P1599" s="237"/>
      <c r="Q1599" s="237"/>
      <c r="R1599" s="237"/>
      <c r="S1599" s="237"/>
      <c r="T1599" s="238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39" t="s">
        <v>152</v>
      </c>
      <c r="AU1599" s="239" t="s">
        <v>150</v>
      </c>
      <c r="AV1599" s="13" t="s">
        <v>81</v>
      </c>
      <c r="AW1599" s="13" t="s">
        <v>30</v>
      </c>
      <c r="AX1599" s="13" t="s">
        <v>73</v>
      </c>
      <c r="AY1599" s="239" t="s">
        <v>141</v>
      </c>
    </row>
    <row r="1600" s="13" customFormat="1">
      <c r="A1600" s="13"/>
      <c r="B1600" s="229"/>
      <c r="C1600" s="230"/>
      <c r="D1600" s="231" t="s">
        <v>152</v>
      </c>
      <c r="E1600" s="232" t="s">
        <v>1</v>
      </c>
      <c r="F1600" s="233" t="s">
        <v>2064</v>
      </c>
      <c r="G1600" s="230"/>
      <c r="H1600" s="232" t="s">
        <v>1</v>
      </c>
      <c r="I1600" s="234"/>
      <c r="J1600" s="230"/>
      <c r="K1600" s="230"/>
      <c r="L1600" s="235"/>
      <c r="M1600" s="236"/>
      <c r="N1600" s="237"/>
      <c r="O1600" s="237"/>
      <c r="P1600" s="237"/>
      <c r="Q1600" s="237"/>
      <c r="R1600" s="237"/>
      <c r="S1600" s="237"/>
      <c r="T1600" s="238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39" t="s">
        <v>152</v>
      </c>
      <c r="AU1600" s="239" t="s">
        <v>150</v>
      </c>
      <c r="AV1600" s="13" t="s">
        <v>81</v>
      </c>
      <c r="AW1600" s="13" t="s">
        <v>30</v>
      </c>
      <c r="AX1600" s="13" t="s">
        <v>73</v>
      </c>
      <c r="AY1600" s="239" t="s">
        <v>141</v>
      </c>
    </row>
    <row r="1601" s="14" customFormat="1">
      <c r="A1601" s="14"/>
      <c r="B1601" s="240"/>
      <c r="C1601" s="241"/>
      <c r="D1601" s="231" t="s">
        <v>152</v>
      </c>
      <c r="E1601" s="242" t="s">
        <v>1</v>
      </c>
      <c r="F1601" s="243" t="s">
        <v>2065</v>
      </c>
      <c r="G1601" s="241"/>
      <c r="H1601" s="244">
        <v>3.8500000000000001</v>
      </c>
      <c r="I1601" s="245"/>
      <c r="J1601" s="241"/>
      <c r="K1601" s="241"/>
      <c r="L1601" s="246"/>
      <c r="M1601" s="247"/>
      <c r="N1601" s="248"/>
      <c r="O1601" s="248"/>
      <c r="P1601" s="248"/>
      <c r="Q1601" s="248"/>
      <c r="R1601" s="248"/>
      <c r="S1601" s="248"/>
      <c r="T1601" s="249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0" t="s">
        <v>152</v>
      </c>
      <c r="AU1601" s="250" t="s">
        <v>150</v>
      </c>
      <c r="AV1601" s="14" t="s">
        <v>150</v>
      </c>
      <c r="AW1601" s="14" t="s">
        <v>30</v>
      </c>
      <c r="AX1601" s="14" t="s">
        <v>73</v>
      </c>
      <c r="AY1601" s="250" t="s">
        <v>141</v>
      </c>
    </row>
    <row r="1602" s="13" customFormat="1">
      <c r="A1602" s="13"/>
      <c r="B1602" s="229"/>
      <c r="C1602" s="230"/>
      <c r="D1602" s="231" t="s">
        <v>152</v>
      </c>
      <c r="E1602" s="232" t="s">
        <v>1</v>
      </c>
      <c r="F1602" s="233" t="s">
        <v>2066</v>
      </c>
      <c r="G1602" s="230"/>
      <c r="H1602" s="232" t="s">
        <v>1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9" t="s">
        <v>152</v>
      </c>
      <c r="AU1602" s="239" t="s">
        <v>150</v>
      </c>
      <c r="AV1602" s="13" t="s">
        <v>81</v>
      </c>
      <c r="AW1602" s="13" t="s">
        <v>30</v>
      </c>
      <c r="AX1602" s="13" t="s">
        <v>73</v>
      </c>
      <c r="AY1602" s="239" t="s">
        <v>141</v>
      </c>
    </row>
    <row r="1603" s="14" customFormat="1">
      <c r="A1603" s="14"/>
      <c r="B1603" s="240"/>
      <c r="C1603" s="241"/>
      <c r="D1603" s="231" t="s">
        <v>152</v>
      </c>
      <c r="E1603" s="242" t="s">
        <v>1</v>
      </c>
      <c r="F1603" s="243" t="s">
        <v>2065</v>
      </c>
      <c r="G1603" s="241"/>
      <c r="H1603" s="244">
        <v>3.8500000000000001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152</v>
      </c>
      <c r="AU1603" s="250" t="s">
        <v>150</v>
      </c>
      <c r="AV1603" s="14" t="s">
        <v>150</v>
      </c>
      <c r="AW1603" s="14" t="s">
        <v>30</v>
      </c>
      <c r="AX1603" s="14" t="s">
        <v>73</v>
      </c>
      <c r="AY1603" s="250" t="s">
        <v>141</v>
      </c>
    </row>
    <row r="1604" s="13" customFormat="1">
      <c r="A1604" s="13"/>
      <c r="B1604" s="229"/>
      <c r="C1604" s="230"/>
      <c r="D1604" s="231" t="s">
        <v>152</v>
      </c>
      <c r="E1604" s="232" t="s">
        <v>1</v>
      </c>
      <c r="F1604" s="233" t="s">
        <v>2067</v>
      </c>
      <c r="G1604" s="230"/>
      <c r="H1604" s="232" t="s">
        <v>1</v>
      </c>
      <c r="I1604" s="234"/>
      <c r="J1604" s="230"/>
      <c r="K1604" s="230"/>
      <c r="L1604" s="235"/>
      <c r="M1604" s="236"/>
      <c r="N1604" s="237"/>
      <c r="O1604" s="237"/>
      <c r="P1604" s="237"/>
      <c r="Q1604" s="237"/>
      <c r="R1604" s="237"/>
      <c r="S1604" s="237"/>
      <c r="T1604" s="238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39" t="s">
        <v>152</v>
      </c>
      <c r="AU1604" s="239" t="s">
        <v>150</v>
      </c>
      <c r="AV1604" s="13" t="s">
        <v>81</v>
      </c>
      <c r="AW1604" s="13" t="s">
        <v>30</v>
      </c>
      <c r="AX1604" s="13" t="s">
        <v>73</v>
      </c>
      <c r="AY1604" s="239" t="s">
        <v>141</v>
      </c>
    </row>
    <row r="1605" s="14" customFormat="1">
      <c r="A1605" s="14"/>
      <c r="B1605" s="240"/>
      <c r="C1605" s="241"/>
      <c r="D1605" s="231" t="s">
        <v>152</v>
      </c>
      <c r="E1605" s="242" t="s">
        <v>1</v>
      </c>
      <c r="F1605" s="243" t="s">
        <v>2068</v>
      </c>
      <c r="G1605" s="241"/>
      <c r="H1605" s="244">
        <v>11</v>
      </c>
      <c r="I1605" s="245"/>
      <c r="J1605" s="241"/>
      <c r="K1605" s="241"/>
      <c r="L1605" s="246"/>
      <c r="M1605" s="247"/>
      <c r="N1605" s="248"/>
      <c r="O1605" s="248"/>
      <c r="P1605" s="248"/>
      <c r="Q1605" s="248"/>
      <c r="R1605" s="248"/>
      <c r="S1605" s="248"/>
      <c r="T1605" s="24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0" t="s">
        <v>152</v>
      </c>
      <c r="AU1605" s="250" t="s">
        <v>150</v>
      </c>
      <c r="AV1605" s="14" t="s">
        <v>150</v>
      </c>
      <c r="AW1605" s="14" t="s">
        <v>30</v>
      </c>
      <c r="AX1605" s="14" t="s">
        <v>73</v>
      </c>
      <c r="AY1605" s="250" t="s">
        <v>141</v>
      </c>
    </row>
    <row r="1606" s="13" customFormat="1">
      <c r="A1606" s="13"/>
      <c r="B1606" s="229"/>
      <c r="C1606" s="230"/>
      <c r="D1606" s="231" t="s">
        <v>152</v>
      </c>
      <c r="E1606" s="232" t="s">
        <v>1</v>
      </c>
      <c r="F1606" s="233" t="s">
        <v>234</v>
      </c>
      <c r="G1606" s="230"/>
      <c r="H1606" s="232" t="s">
        <v>1</v>
      </c>
      <c r="I1606" s="234"/>
      <c r="J1606" s="230"/>
      <c r="K1606" s="230"/>
      <c r="L1606" s="235"/>
      <c r="M1606" s="236"/>
      <c r="N1606" s="237"/>
      <c r="O1606" s="237"/>
      <c r="P1606" s="237"/>
      <c r="Q1606" s="237"/>
      <c r="R1606" s="237"/>
      <c r="S1606" s="237"/>
      <c r="T1606" s="238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39" t="s">
        <v>152</v>
      </c>
      <c r="AU1606" s="239" t="s">
        <v>150</v>
      </c>
      <c r="AV1606" s="13" t="s">
        <v>81</v>
      </c>
      <c r="AW1606" s="13" t="s">
        <v>30</v>
      </c>
      <c r="AX1606" s="13" t="s">
        <v>73</v>
      </c>
      <c r="AY1606" s="239" t="s">
        <v>141</v>
      </c>
    </row>
    <row r="1607" s="14" customFormat="1">
      <c r="A1607" s="14"/>
      <c r="B1607" s="240"/>
      <c r="C1607" s="241"/>
      <c r="D1607" s="231" t="s">
        <v>152</v>
      </c>
      <c r="E1607" s="242" t="s">
        <v>1</v>
      </c>
      <c r="F1607" s="243" t="s">
        <v>2065</v>
      </c>
      <c r="G1607" s="241"/>
      <c r="H1607" s="244">
        <v>3.8500000000000001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0" t="s">
        <v>152</v>
      </c>
      <c r="AU1607" s="250" t="s">
        <v>150</v>
      </c>
      <c r="AV1607" s="14" t="s">
        <v>150</v>
      </c>
      <c r="AW1607" s="14" t="s">
        <v>30</v>
      </c>
      <c r="AX1607" s="14" t="s">
        <v>73</v>
      </c>
      <c r="AY1607" s="250" t="s">
        <v>141</v>
      </c>
    </row>
    <row r="1608" s="13" customFormat="1">
      <c r="A1608" s="13"/>
      <c r="B1608" s="229"/>
      <c r="C1608" s="230"/>
      <c r="D1608" s="231" t="s">
        <v>152</v>
      </c>
      <c r="E1608" s="232" t="s">
        <v>1</v>
      </c>
      <c r="F1608" s="233" t="s">
        <v>2069</v>
      </c>
      <c r="G1608" s="230"/>
      <c r="H1608" s="232" t="s">
        <v>1</v>
      </c>
      <c r="I1608" s="234"/>
      <c r="J1608" s="230"/>
      <c r="K1608" s="230"/>
      <c r="L1608" s="235"/>
      <c r="M1608" s="236"/>
      <c r="N1608" s="237"/>
      <c r="O1608" s="237"/>
      <c r="P1608" s="237"/>
      <c r="Q1608" s="237"/>
      <c r="R1608" s="237"/>
      <c r="S1608" s="237"/>
      <c r="T1608" s="238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39" t="s">
        <v>152</v>
      </c>
      <c r="AU1608" s="239" t="s">
        <v>150</v>
      </c>
      <c r="AV1608" s="13" t="s">
        <v>81</v>
      </c>
      <c r="AW1608" s="13" t="s">
        <v>30</v>
      </c>
      <c r="AX1608" s="13" t="s">
        <v>73</v>
      </c>
      <c r="AY1608" s="239" t="s">
        <v>141</v>
      </c>
    </row>
    <row r="1609" s="14" customFormat="1">
      <c r="A1609" s="14"/>
      <c r="B1609" s="240"/>
      <c r="C1609" s="241"/>
      <c r="D1609" s="231" t="s">
        <v>152</v>
      </c>
      <c r="E1609" s="242" t="s">
        <v>1</v>
      </c>
      <c r="F1609" s="243" t="s">
        <v>2065</v>
      </c>
      <c r="G1609" s="241"/>
      <c r="H1609" s="244">
        <v>3.8500000000000001</v>
      </c>
      <c r="I1609" s="245"/>
      <c r="J1609" s="241"/>
      <c r="K1609" s="241"/>
      <c r="L1609" s="246"/>
      <c r="M1609" s="247"/>
      <c r="N1609" s="248"/>
      <c r="O1609" s="248"/>
      <c r="P1609" s="248"/>
      <c r="Q1609" s="248"/>
      <c r="R1609" s="248"/>
      <c r="S1609" s="248"/>
      <c r="T1609" s="249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0" t="s">
        <v>152</v>
      </c>
      <c r="AU1609" s="250" t="s">
        <v>150</v>
      </c>
      <c r="AV1609" s="14" t="s">
        <v>150</v>
      </c>
      <c r="AW1609" s="14" t="s">
        <v>30</v>
      </c>
      <c r="AX1609" s="14" t="s">
        <v>73</v>
      </c>
      <c r="AY1609" s="250" t="s">
        <v>141</v>
      </c>
    </row>
    <row r="1610" s="13" customFormat="1">
      <c r="A1610" s="13"/>
      <c r="B1610" s="229"/>
      <c r="C1610" s="230"/>
      <c r="D1610" s="231" t="s">
        <v>152</v>
      </c>
      <c r="E1610" s="232" t="s">
        <v>1</v>
      </c>
      <c r="F1610" s="233" t="s">
        <v>2070</v>
      </c>
      <c r="G1610" s="230"/>
      <c r="H1610" s="232" t="s">
        <v>1</v>
      </c>
      <c r="I1610" s="234"/>
      <c r="J1610" s="230"/>
      <c r="K1610" s="230"/>
      <c r="L1610" s="235"/>
      <c r="M1610" s="236"/>
      <c r="N1610" s="237"/>
      <c r="O1610" s="237"/>
      <c r="P1610" s="237"/>
      <c r="Q1610" s="237"/>
      <c r="R1610" s="237"/>
      <c r="S1610" s="237"/>
      <c r="T1610" s="238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39" t="s">
        <v>152</v>
      </c>
      <c r="AU1610" s="239" t="s">
        <v>150</v>
      </c>
      <c r="AV1610" s="13" t="s">
        <v>81</v>
      </c>
      <c r="AW1610" s="13" t="s">
        <v>30</v>
      </c>
      <c r="AX1610" s="13" t="s">
        <v>73</v>
      </c>
      <c r="AY1610" s="239" t="s">
        <v>141</v>
      </c>
    </row>
    <row r="1611" s="14" customFormat="1">
      <c r="A1611" s="14"/>
      <c r="B1611" s="240"/>
      <c r="C1611" s="241"/>
      <c r="D1611" s="231" t="s">
        <v>152</v>
      </c>
      <c r="E1611" s="242" t="s">
        <v>1</v>
      </c>
      <c r="F1611" s="243" t="s">
        <v>2065</v>
      </c>
      <c r="G1611" s="241"/>
      <c r="H1611" s="244">
        <v>3.8500000000000001</v>
      </c>
      <c r="I1611" s="245"/>
      <c r="J1611" s="241"/>
      <c r="K1611" s="241"/>
      <c r="L1611" s="246"/>
      <c r="M1611" s="247"/>
      <c r="N1611" s="248"/>
      <c r="O1611" s="248"/>
      <c r="P1611" s="248"/>
      <c r="Q1611" s="248"/>
      <c r="R1611" s="248"/>
      <c r="S1611" s="248"/>
      <c r="T1611" s="249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0" t="s">
        <v>152</v>
      </c>
      <c r="AU1611" s="250" t="s">
        <v>150</v>
      </c>
      <c r="AV1611" s="14" t="s">
        <v>150</v>
      </c>
      <c r="AW1611" s="14" t="s">
        <v>30</v>
      </c>
      <c r="AX1611" s="14" t="s">
        <v>73</v>
      </c>
      <c r="AY1611" s="250" t="s">
        <v>141</v>
      </c>
    </row>
    <row r="1612" s="15" customFormat="1">
      <c r="A1612" s="15"/>
      <c r="B1612" s="251"/>
      <c r="C1612" s="252"/>
      <c r="D1612" s="231" t="s">
        <v>152</v>
      </c>
      <c r="E1612" s="253" t="s">
        <v>1</v>
      </c>
      <c r="F1612" s="254" t="s">
        <v>170</v>
      </c>
      <c r="G1612" s="252"/>
      <c r="H1612" s="255">
        <v>65.426000000000002</v>
      </c>
      <c r="I1612" s="256"/>
      <c r="J1612" s="252"/>
      <c r="K1612" s="252"/>
      <c r="L1612" s="257"/>
      <c r="M1612" s="258"/>
      <c r="N1612" s="259"/>
      <c r="O1612" s="259"/>
      <c r="P1612" s="259"/>
      <c r="Q1612" s="259"/>
      <c r="R1612" s="259"/>
      <c r="S1612" s="259"/>
      <c r="T1612" s="260"/>
      <c r="U1612" s="15"/>
      <c r="V1612" s="15"/>
      <c r="W1612" s="15"/>
      <c r="X1612" s="15"/>
      <c r="Y1612" s="15"/>
      <c r="Z1612" s="15"/>
      <c r="AA1612" s="15"/>
      <c r="AB1612" s="15"/>
      <c r="AC1612" s="15"/>
      <c r="AD1612" s="15"/>
      <c r="AE1612" s="15"/>
      <c r="AT1612" s="261" t="s">
        <v>152</v>
      </c>
      <c r="AU1612" s="261" t="s">
        <v>150</v>
      </c>
      <c r="AV1612" s="15" t="s">
        <v>149</v>
      </c>
      <c r="AW1612" s="15" t="s">
        <v>30</v>
      </c>
      <c r="AX1612" s="15" t="s">
        <v>81</v>
      </c>
      <c r="AY1612" s="261" t="s">
        <v>141</v>
      </c>
    </row>
    <row r="1613" s="2" customFormat="1" ht="24.15" customHeight="1">
      <c r="A1613" s="38"/>
      <c r="B1613" s="39"/>
      <c r="C1613" s="215" t="s">
        <v>2071</v>
      </c>
      <c r="D1613" s="215" t="s">
        <v>145</v>
      </c>
      <c r="E1613" s="216" t="s">
        <v>2072</v>
      </c>
      <c r="F1613" s="217" t="s">
        <v>2073</v>
      </c>
      <c r="G1613" s="218" t="s">
        <v>148</v>
      </c>
      <c r="H1613" s="219">
        <v>65.426000000000002</v>
      </c>
      <c r="I1613" s="220"/>
      <c r="J1613" s="221">
        <f>ROUND(I1613*H1613,2)</f>
        <v>0</v>
      </c>
      <c r="K1613" s="222"/>
      <c r="L1613" s="44"/>
      <c r="M1613" s="223" t="s">
        <v>1</v>
      </c>
      <c r="N1613" s="224" t="s">
        <v>39</v>
      </c>
      <c r="O1613" s="91"/>
      <c r="P1613" s="225">
        <f>O1613*H1613</f>
        <v>0</v>
      </c>
      <c r="Q1613" s="225">
        <v>2.0000000000000002E-05</v>
      </c>
      <c r="R1613" s="225">
        <f>Q1613*H1613</f>
        <v>0.0013085200000000001</v>
      </c>
      <c r="S1613" s="225">
        <v>0</v>
      </c>
      <c r="T1613" s="226">
        <f>S1613*H1613</f>
        <v>0</v>
      </c>
      <c r="U1613" s="38"/>
      <c r="V1613" s="38"/>
      <c r="W1613" s="38"/>
      <c r="X1613" s="38"/>
      <c r="Y1613" s="38"/>
      <c r="Z1613" s="38"/>
      <c r="AA1613" s="38"/>
      <c r="AB1613" s="38"/>
      <c r="AC1613" s="38"/>
      <c r="AD1613" s="38"/>
      <c r="AE1613" s="38"/>
      <c r="AR1613" s="227" t="s">
        <v>457</v>
      </c>
      <c r="AT1613" s="227" t="s">
        <v>145</v>
      </c>
      <c r="AU1613" s="227" t="s">
        <v>150</v>
      </c>
      <c r="AY1613" s="17" t="s">
        <v>141</v>
      </c>
      <c r="BE1613" s="228">
        <f>IF(N1613="základní",J1613,0)</f>
        <v>0</v>
      </c>
      <c r="BF1613" s="228">
        <f>IF(N1613="snížená",J1613,0)</f>
        <v>0</v>
      </c>
      <c r="BG1613" s="228">
        <f>IF(N1613="zákl. přenesená",J1613,0)</f>
        <v>0</v>
      </c>
      <c r="BH1613" s="228">
        <f>IF(N1613="sníž. přenesená",J1613,0)</f>
        <v>0</v>
      </c>
      <c r="BI1613" s="228">
        <f>IF(N1613="nulová",J1613,0)</f>
        <v>0</v>
      </c>
      <c r="BJ1613" s="17" t="s">
        <v>150</v>
      </c>
      <c r="BK1613" s="228">
        <f>ROUND(I1613*H1613,2)</f>
        <v>0</v>
      </c>
      <c r="BL1613" s="17" t="s">
        <v>457</v>
      </c>
      <c r="BM1613" s="227" t="s">
        <v>2074</v>
      </c>
    </row>
    <row r="1614" s="13" customFormat="1">
      <c r="A1614" s="13"/>
      <c r="B1614" s="229"/>
      <c r="C1614" s="230"/>
      <c r="D1614" s="231" t="s">
        <v>152</v>
      </c>
      <c r="E1614" s="232" t="s">
        <v>1</v>
      </c>
      <c r="F1614" s="233" t="s">
        <v>2051</v>
      </c>
      <c r="G1614" s="230"/>
      <c r="H1614" s="232" t="s">
        <v>1</v>
      </c>
      <c r="I1614" s="234"/>
      <c r="J1614" s="230"/>
      <c r="K1614" s="230"/>
      <c r="L1614" s="235"/>
      <c r="M1614" s="236"/>
      <c r="N1614" s="237"/>
      <c r="O1614" s="237"/>
      <c r="P1614" s="237"/>
      <c r="Q1614" s="237"/>
      <c r="R1614" s="237"/>
      <c r="S1614" s="237"/>
      <c r="T1614" s="238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39" t="s">
        <v>152</v>
      </c>
      <c r="AU1614" s="239" t="s">
        <v>150</v>
      </c>
      <c r="AV1614" s="13" t="s">
        <v>81</v>
      </c>
      <c r="AW1614" s="13" t="s">
        <v>30</v>
      </c>
      <c r="AX1614" s="13" t="s">
        <v>73</v>
      </c>
      <c r="AY1614" s="239" t="s">
        <v>141</v>
      </c>
    </row>
    <row r="1615" s="14" customFormat="1">
      <c r="A1615" s="14"/>
      <c r="B1615" s="240"/>
      <c r="C1615" s="241"/>
      <c r="D1615" s="231" t="s">
        <v>152</v>
      </c>
      <c r="E1615" s="242" t="s">
        <v>1</v>
      </c>
      <c r="F1615" s="243" t="s">
        <v>2052</v>
      </c>
      <c r="G1615" s="241"/>
      <c r="H1615" s="244">
        <v>6.3289999999999997</v>
      </c>
      <c r="I1615" s="245"/>
      <c r="J1615" s="241"/>
      <c r="K1615" s="241"/>
      <c r="L1615" s="246"/>
      <c r="M1615" s="247"/>
      <c r="N1615" s="248"/>
      <c r="O1615" s="248"/>
      <c r="P1615" s="248"/>
      <c r="Q1615" s="248"/>
      <c r="R1615" s="248"/>
      <c r="S1615" s="248"/>
      <c r="T1615" s="249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0" t="s">
        <v>152</v>
      </c>
      <c r="AU1615" s="250" t="s">
        <v>150</v>
      </c>
      <c r="AV1615" s="14" t="s">
        <v>150</v>
      </c>
      <c r="AW1615" s="14" t="s">
        <v>30</v>
      </c>
      <c r="AX1615" s="14" t="s">
        <v>73</v>
      </c>
      <c r="AY1615" s="250" t="s">
        <v>141</v>
      </c>
    </row>
    <row r="1616" s="13" customFormat="1">
      <c r="A1616" s="13"/>
      <c r="B1616" s="229"/>
      <c r="C1616" s="230"/>
      <c r="D1616" s="231" t="s">
        <v>152</v>
      </c>
      <c r="E1616" s="232" t="s">
        <v>1</v>
      </c>
      <c r="F1616" s="233" t="s">
        <v>2053</v>
      </c>
      <c r="G1616" s="230"/>
      <c r="H1616" s="232" t="s">
        <v>1</v>
      </c>
      <c r="I1616" s="234"/>
      <c r="J1616" s="230"/>
      <c r="K1616" s="230"/>
      <c r="L1616" s="235"/>
      <c r="M1616" s="236"/>
      <c r="N1616" s="237"/>
      <c r="O1616" s="237"/>
      <c r="P1616" s="237"/>
      <c r="Q1616" s="237"/>
      <c r="R1616" s="237"/>
      <c r="S1616" s="237"/>
      <c r="T1616" s="238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39" t="s">
        <v>152</v>
      </c>
      <c r="AU1616" s="239" t="s">
        <v>150</v>
      </c>
      <c r="AV1616" s="13" t="s">
        <v>81</v>
      </c>
      <c r="AW1616" s="13" t="s">
        <v>30</v>
      </c>
      <c r="AX1616" s="13" t="s">
        <v>73</v>
      </c>
      <c r="AY1616" s="239" t="s">
        <v>141</v>
      </c>
    </row>
    <row r="1617" s="14" customFormat="1">
      <c r="A1617" s="14"/>
      <c r="B1617" s="240"/>
      <c r="C1617" s="241"/>
      <c r="D1617" s="231" t="s">
        <v>152</v>
      </c>
      <c r="E1617" s="242" t="s">
        <v>1</v>
      </c>
      <c r="F1617" s="243" t="s">
        <v>2054</v>
      </c>
      <c r="G1617" s="241"/>
      <c r="H1617" s="244">
        <v>5.9000000000000004</v>
      </c>
      <c r="I1617" s="245"/>
      <c r="J1617" s="241"/>
      <c r="K1617" s="241"/>
      <c r="L1617" s="246"/>
      <c r="M1617" s="247"/>
      <c r="N1617" s="248"/>
      <c r="O1617" s="248"/>
      <c r="P1617" s="248"/>
      <c r="Q1617" s="248"/>
      <c r="R1617" s="248"/>
      <c r="S1617" s="248"/>
      <c r="T1617" s="249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0" t="s">
        <v>152</v>
      </c>
      <c r="AU1617" s="250" t="s">
        <v>150</v>
      </c>
      <c r="AV1617" s="14" t="s">
        <v>150</v>
      </c>
      <c r="AW1617" s="14" t="s">
        <v>30</v>
      </c>
      <c r="AX1617" s="14" t="s">
        <v>73</v>
      </c>
      <c r="AY1617" s="250" t="s">
        <v>141</v>
      </c>
    </row>
    <row r="1618" s="13" customFormat="1">
      <c r="A1618" s="13"/>
      <c r="B1618" s="229"/>
      <c r="C1618" s="230"/>
      <c r="D1618" s="231" t="s">
        <v>152</v>
      </c>
      <c r="E1618" s="232" t="s">
        <v>1</v>
      </c>
      <c r="F1618" s="233" t="s">
        <v>2055</v>
      </c>
      <c r="G1618" s="230"/>
      <c r="H1618" s="232" t="s">
        <v>1</v>
      </c>
      <c r="I1618" s="234"/>
      <c r="J1618" s="230"/>
      <c r="K1618" s="230"/>
      <c r="L1618" s="235"/>
      <c r="M1618" s="236"/>
      <c r="N1618" s="237"/>
      <c r="O1618" s="237"/>
      <c r="P1618" s="237"/>
      <c r="Q1618" s="237"/>
      <c r="R1618" s="237"/>
      <c r="S1618" s="237"/>
      <c r="T1618" s="238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39" t="s">
        <v>152</v>
      </c>
      <c r="AU1618" s="239" t="s">
        <v>150</v>
      </c>
      <c r="AV1618" s="13" t="s">
        <v>81</v>
      </c>
      <c r="AW1618" s="13" t="s">
        <v>30</v>
      </c>
      <c r="AX1618" s="13" t="s">
        <v>73</v>
      </c>
      <c r="AY1618" s="239" t="s">
        <v>141</v>
      </c>
    </row>
    <row r="1619" s="14" customFormat="1">
      <c r="A1619" s="14"/>
      <c r="B1619" s="240"/>
      <c r="C1619" s="241"/>
      <c r="D1619" s="231" t="s">
        <v>152</v>
      </c>
      <c r="E1619" s="242" t="s">
        <v>1</v>
      </c>
      <c r="F1619" s="243" t="s">
        <v>2056</v>
      </c>
      <c r="G1619" s="241"/>
      <c r="H1619" s="244">
        <v>9.9800000000000004</v>
      </c>
      <c r="I1619" s="245"/>
      <c r="J1619" s="241"/>
      <c r="K1619" s="241"/>
      <c r="L1619" s="246"/>
      <c r="M1619" s="247"/>
      <c r="N1619" s="248"/>
      <c r="O1619" s="248"/>
      <c r="P1619" s="248"/>
      <c r="Q1619" s="248"/>
      <c r="R1619" s="248"/>
      <c r="S1619" s="248"/>
      <c r="T1619" s="249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50" t="s">
        <v>152</v>
      </c>
      <c r="AU1619" s="250" t="s">
        <v>150</v>
      </c>
      <c r="AV1619" s="14" t="s">
        <v>150</v>
      </c>
      <c r="AW1619" s="14" t="s">
        <v>30</v>
      </c>
      <c r="AX1619" s="14" t="s">
        <v>73</v>
      </c>
      <c r="AY1619" s="250" t="s">
        <v>141</v>
      </c>
    </row>
    <row r="1620" s="13" customFormat="1">
      <c r="A1620" s="13"/>
      <c r="B1620" s="229"/>
      <c r="C1620" s="230"/>
      <c r="D1620" s="231" t="s">
        <v>152</v>
      </c>
      <c r="E1620" s="232" t="s">
        <v>1</v>
      </c>
      <c r="F1620" s="233" t="s">
        <v>2057</v>
      </c>
      <c r="G1620" s="230"/>
      <c r="H1620" s="232" t="s">
        <v>1</v>
      </c>
      <c r="I1620" s="234"/>
      <c r="J1620" s="230"/>
      <c r="K1620" s="230"/>
      <c r="L1620" s="235"/>
      <c r="M1620" s="236"/>
      <c r="N1620" s="237"/>
      <c r="O1620" s="237"/>
      <c r="P1620" s="237"/>
      <c r="Q1620" s="237"/>
      <c r="R1620" s="237"/>
      <c r="S1620" s="237"/>
      <c r="T1620" s="23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39" t="s">
        <v>152</v>
      </c>
      <c r="AU1620" s="239" t="s">
        <v>150</v>
      </c>
      <c r="AV1620" s="13" t="s">
        <v>81</v>
      </c>
      <c r="AW1620" s="13" t="s">
        <v>30</v>
      </c>
      <c r="AX1620" s="13" t="s">
        <v>73</v>
      </c>
      <c r="AY1620" s="239" t="s">
        <v>141</v>
      </c>
    </row>
    <row r="1621" s="14" customFormat="1">
      <c r="A1621" s="14"/>
      <c r="B1621" s="240"/>
      <c r="C1621" s="241"/>
      <c r="D1621" s="231" t="s">
        <v>152</v>
      </c>
      <c r="E1621" s="242" t="s">
        <v>1</v>
      </c>
      <c r="F1621" s="243" t="s">
        <v>2058</v>
      </c>
      <c r="G1621" s="241"/>
      <c r="H1621" s="244">
        <v>4.9550000000000001</v>
      </c>
      <c r="I1621" s="245"/>
      <c r="J1621" s="241"/>
      <c r="K1621" s="241"/>
      <c r="L1621" s="246"/>
      <c r="M1621" s="247"/>
      <c r="N1621" s="248"/>
      <c r="O1621" s="248"/>
      <c r="P1621" s="248"/>
      <c r="Q1621" s="248"/>
      <c r="R1621" s="248"/>
      <c r="S1621" s="248"/>
      <c r="T1621" s="24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0" t="s">
        <v>152</v>
      </c>
      <c r="AU1621" s="250" t="s">
        <v>150</v>
      </c>
      <c r="AV1621" s="14" t="s">
        <v>150</v>
      </c>
      <c r="AW1621" s="14" t="s">
        <v>30</v>
      </c>
      <c r="AX1621" s="14" t="s">
        <v>73</v>
      </c>
      <c r="AY1621" s="250" t="s">
        <v>141</v>
      </c>
    </row>
    <row r="1622" s="13" customFormat="1">
      <c r="A1622" s="13"/>
      <c r="B1622" s="229"/>
      <c r="C1622" s="230"/>
      <c r="D1622" s="231" t="s">
        <v>152</v>
      </c>
      <c r="E1622" s="232" t="s">
        <v>1</v>
      </c>
      <c r="F1622" s="233" t="s">
        <v>2059</v>
      </c>
      <c r="G1622" s="230"/>
      <c r="H1622" s="232" t="s">
        <v>1</v>
      </c>
      <c r="I1622" s="234"/>
      <c r="J1622" s="230"/>
      <c r="K1622" s="230"/>
      <c r="L1622" s="235"/>
      <c r="M1622" s="236"/>
      <c r="N1622" s="237"/>
      <c r="O1622" s="237"/>
      <c r="P1622" s="237"/>
      <c r="Q1622" s="237"/>
      <c r="R1622" s="237"/>
      <c r="S1622" s="237"/>
      <c r="T1622" s="238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39" t="s">
        <v>152</v>
      </c>
      <c r="AU1622" s="239" t="s">
        <v>150</v>
      </c>
      <c r="AV1622" s="13" t="s">
        <v>81</v>
      </c>
      <c r="AW1622" s="13" t="s">
        <v>30</v>
      </c>
      <c r="AX1622" s="13" t="s">
        <v>73</v>
      </c>
      <c r="AY1622" s="239" t="s">
        <v>141</v>
      </c>
    </row>
    <row r="1623" s="14" customFormat="1">
      <c r="A1623" s="14"/>
      <c r="B1623" s="240"/>
      <c r="C1623" s="241"/>
      <c r="D1623" s="231" t="s">
        <v>152</v>
      </c>
      <c r="E1623" s="242" t="s">
        <v>1</v>
      </c>
      <c r="F1623" s="243" t="s">
        <v>2060</v>
      </c>
      <c r="G1623" s="241"/>
      <c r="H1623" s="244">
        <v>4.9880000000000004</v>
      </c>
      <c r="I1623" s="245"/>
      <c r="J1623" s="241"/>
      <c r="K1623" s="241"/>
      <c r="L1623" s="246"/>
      <c r="M1623" s="247"/>
      <c r="N1623" s="248"/>
      <c r="O1623" s="248"/>
      <c r="P1623" s="248"/>
      <c r="Q1623" s="248"/>
      <c r="R1623" s="248"/>
      <c r="S1623" s="248"/>
      <c r="T1623" s="24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50" t="s">
        <v>152</v>
      </c>
      <c r="AU1623" s="250" t="s">
        <v>150</v>
      </c>
      <c r="AV1623" s="14" t="s">
        <v>150</v>
      </c>
      <c r="AW1623" s="14" t="s">
        <v>30</v>
      </c>
      <c r="AX1623" s="14" t="s">
        <v>73</v>
      </c>
      <c r="AY1623" s="250" t="s">
        <v>141</v>
      </c>
    </row>
    <row r="1624" s="13" customFormat="1">
      <c r="A1624" s="13"/>
      <c r="B1624" s="229"/>
      <c r="C1624" s="230"/>
      <c r="D1624" s="231" t="s">
        <v>152</v>
      </c>
      <c r="E1624" s="232" t="s">
        <v>1</v>
      </c>
      <c r="F1624" s="233" t="s">
        <v>2061</v>
      </c>
      <c r="G1624" s="230"/>
      <c r="H1624" s="232" t="s">
        <v>1</v>
      </c>
      <c r="I1624" s="234"/>
      <c r="J1624" s="230"/>
      <c r="K1624" s="230"/>
      <c r="L1624" s="235"/>
      <c r="M1624" s="236"/>
      <c r="N1624" s="237"/>
      <c r="O1624" s="237"/>
      <c r="P1624" s="237"/>
      <c r="Q1624" s="237"/>
      <c r="R1624" s="237"/>
      <c r="S1624" s="237"/>
      <c r="T1624" s="23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39" t="s">
        <v>152</v>
      </c>
      <c r="AU1624" s="239" t="s">
        <v>150</v>
      </c>
      <c r="AV1624" s="13" t="s">
        <v>81</v>
      </c>
      <c r="AW1624" s="13" t="s">
        <v>30</v>
      </c>
      <c r="AX1624" s="13" t="s">
        <v>73</v>
      </c>
      <c r="AY1624" s="239" t="s">
        <v>141</v>
      </c>
    </row>
    <row r="1625" s="14" customFormat="1">
      <c r="A1625" s="14"/>
      <c r="B1625" s="240"/>
      <c r="C1625" s="241"/>
      <c r="D1625" s="231" t="s">
        <v>152</v>
      </c>
      <c r="E1625" s="242" t="s">
        <v>1</v>
      </c>
      <c r="F1625" s="243" t="s">
        <v>2062</v>
      </c>
      <c r="G1625" s="241"/>
      <c r="H1625" s="244">
        <v>3.024</v>
      </c>
      <c r="I1625" s="245"/>
      <c r="J1625" s="241"/>
      <c r="K1625" s="241"/>
      <c r="L1625" s="246"/>
      <c r="M1625" s="247"/>
      <c r="N1625" s="248"/>
      <c r="O1625" s="248"/>
      <c r="P1625" s="248"/>
      <c r="Q1625" s="248"/>
      <c r="R1625" s="248"/>
      <c r="S1625" s="248"/>
      <c r="T1625" s="249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0" t="s">
        <v>152</v>
      </c>
      <c r="AU1625" s="250" t="s">
        <v>150</v>
      </c>
      <c r="AV1625" s="14" t="s">
        <v>150</v>
      </c>
      <c r="AW1625" s="14" t="s">
        <v>30</v>
      </c>
      <c r="AX1625" s="14" t="s">
        <v>73</v>
      </c>
      <c r="AY1625" s="250" t="s">
        <v>141</v>
      </c>
    </row>
    <row r="1626" s="13" customFormat="1">
      <c r="A1626" s="13"/>
      <c r="B1626" s="229"/>
      <c r="C1626" s="230"/>
      <c r="D1626" s="231" t="s">
        <v>152</v>
      </c>
      <c r="E1626" s="232" t="s">
        <v>1</v>
      </c>
      <c r="F1626" s="233" t="s">
        <v>2063</v>
      </c>
      <c r="G1626" s="230"/>
      <c r="H1626" s="232" t="s">
        <v>1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9" t="s">
        <v>152</v>
      </c>
      <c r="AU1626" s="239" t="s">
        <v>150</v>
      </c>
      <c r="AV1626" s="13" t="s">
        <v>81</v>
      </c>
      <c r="AW1626" s="13" t="s">
        <v>30</v>
      </c>
      <c r="AX1626" s="13" t="s">
        <v>73</v>
      </c>
      <c r="AY1626" s="239" t="s">
        <v>141</v>
      </c>
    </row>
    <row r="1627" s="13" customFormat="1">
      <c r="A1627" s="13"/>
      <c r="B1627" s="229"/>
      <c r="C1627" s="230"/>
      <c r="D1627" s="231" t="s">
        <v>152</v>
      </c>
      <c r="E1627" s="232" t="s">
        <v>1</v>
      </c>
      <c r="F1627" s="233" t="s">
        <v>2064</v>
      </c>
      <c r="G1627" s="230"/>
      <c r="H1627" s="232" t="s">
        <v>1</v>
      </c>
      <c r="I1627" s="234"/>
      <c r="J1627" s="230"/>
      <c r="K1627" s="230"/>
      <c r="L1627" s="235"/>
      <c r="M1627" s="236"/>
      <c r="N1627" s="237"/>
      <c r="O1627" s="237"/>
      <c r="P1627" s="237"/>
      <c r="Q1627" s="237"/>
      <c r="R1627" s="237"/>
      <c r="S1627" s="237"/>
      <c r="T1627" s="238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39" t="s">
        <v>152</v>
      </c>
      <c r="AU1627" s="239" t="s">
        <v>150</v>
      </c>
      <c r="AV1627" s="13" t="s">
        <v>81</v>
      </c>
      <c r="AW1627" s="13" t="s">
        <v>30</v>
      </c>
      <c r="AX1627" s="13" t="s">
        <v>73</v>
      </c>
      <c r="AY1627" s="239" t="s">
        <v>141</v>
      </c>
    </row>
    <row r="1628" s="14" customFormat="1">
      <c r="A1628" s="14"/>
      <c r="B1628" s="240"/>
      <c r="C1628" s="241"/>
      <c r="D1628" s="231" t="s">
        <v>152</v>
      </c>
      <c r="E1628" s="242" t="s">
        <v>1</v>
      </c>
      <c r="F1628" s="243" t="s">
        <v>2065</v>
      </c>
      <c r="G1628" s="241"/>
      <c r="H1628" s="244">
        <v>3.8500000000000001</v>
      </c>
      <c r="I1628" s="245"/>
      <c r="J1628" s="241"/>
      <c r="K1628" s="241"/>
      <c r="L1628" s="246"/>
      <c r="M1628" s="247"/>
      <c r="N1628" s="248"/>
      <c r="O1628" s="248"/>
      <c r="P1628" s="248"/>
      <c r="Q1628" s="248"/>
      <c r="R1628" s="248"/>
      <c r="S1628" s="248"/>
      <c r="T1628" s="249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0" t="s">
        <v>152</v>
      </c>
      <c r="AU1628" s="250" t="s">
        <v>150</v>
      </c>
      <c r="AV1628" s="14" t="s">
        <v>150</v>
      </c>
      <c r="AW1628" s="14" t="s">
        <v>30</v>
      </c>
      <c r="AX1628" s="14" t="s">
        <v>73</v>
      </c>
      <c r="AY1628" s="250" t="s">
        <v>141</v>
      </c>
    </row>
    <row r="1629" s="13" customFormat="1">
      <c r="A1629" s="13"/>
      <c r="B1629" s="229"/>
      <c r="C1629" s="230"/>
      <c r="D1629" s="231" t="s">
        <v>152</v>
      </c>
      <c r="E1629" s="232" t="s">
        <v>1</v>
      </c>
      <c r="F1629" s="233" t="s">
        <v>2066</v>
      </c>
      <c r="G1629" s="230"/>
      <c r="H1629" s="232" t="s">
        <v>1</v>
      </c>
      <c r="I1629" s="234"/>
      <c r="J1629" s="230"/>
      <c r="K1629" s="230"/>
      <c r="L1629" s="235"/>
      <c r="M1629" s="236"/>
      <c r="N1629" s="237"/>
      <c r="O1629" s="237"/>
      <c r="P1629" s="237"/>
      <c r="Q1629" s="237"/>
      <c r="R1629" s="237"/>
      <c r="S1629" s="237"/>
      <c r="T1629" s="23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39" t="s">
        <v>152</v>
      </c>
      <c r="AU1629" s="239" t="s">
        <v>150</v>
      </c>
      <c r="AV1629" s="13" t="s">
        <v>81</v>
      </c>
      <c r="AW1629" s="13" t="s">
        <v>30</v>
      </c>
      <c r="AX1629" s="13" t="s">
        <v>73</v>
      </c>
      <c r="AY1629" s="239" t="s">
        <v>141</v>
      </c>
    </row>
    <row r="1630" s="14" customFormat="1">
      <c r="A1630" s="14"/>
      <c r="B1630" s="240"/>
      <c r="C1630" s="241"/>
      <c r="D1630" s="231" t="s">
        <v>152</v>
      </c>
      <c r="E1630" s="242" t="s">
        <v>1</v>
      </c>
      <c r="F1630" s="243" t="s">
        <v>2065</v>
      </c>
      <c r="G1630" s="241"/>
      <c r="H1630" s="244">
        <v>3.8500000000000001</v>
      </c>
      <c r="I1630" s="245"/>
      <c r="J1630" s="241"/>
      <c r="K1630" s="241"/>
      <c r="L1630" s="246"/>
      <c r="M1630" s="247"/>
      <c r="N1630" s="248"/>
      <c r="O1630" s="248"/>
      <c r="P1630" s="248"/>
      <c r="Q1630" s="248"/>
      <c r="R1630" s="248"/>
      <c r="S1630" s="248"/>
      <c r="T1630" s="24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0" t="s">
        <v>152</v>
      </c>
      <c r="AU1630" s="250" t="s">
        <v>150</v>
      </c>
      <c r="AV1630" s="14" t="s">
        <v>150</v>
      </c>
      <c r="AW1630" s="14" t="s">
        <v>30</v>
      </c>
      <c r="AX1630" s="14" t="s">
        <v>73</v>
      </c>
      <c r="AY1630" s="250" t="s">
        <v>141</v>
      </c>
    </row>
    <row r="1631" s="13" customFormat="1">
      <c r="A1631" s="13"/>
      <c r="B1631" s="229"/>
      <c r="C1631" s="230"/>
      <c r="D1631" s="231" t="s">
        <v>152</v>
      </c>
      <c r="E1631" s="232" t="s">
        <v>1</v>
      </c>
      <c r="F1631" s="233" t="s">
        <v>2067</v>
      </c>
      <c r="G1631" s="230"/>
      <c r="H1631" s="232" t="s">
        <v>1</v>
      </c>
      <c r="I1631" s="234"/>
      <c r="J1631" s="230"/>
      <c r="K1631" s="230"/>
      <c r="L1631" s="235"/>
      <c r="M1631" s="236"/>
      <c r="N1631" s="237"/>
      <c r="O1631" s="237"/>
      <c r="P1631" s="237"/>
      <c r="Q1631" s="237"/>
      <c r="R1631" s="237"/>
      <c r="S1631" s="237"/>
      <c r="T1631" s="23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9" t="s">
        <v>152</v>
      </c>
      <c r="AU1631" s="239" t="s">
        <v>150</v>
      </c>
      <c r="AV1631" s="13" t="s">
        <v>81</v>
      </c>
      <c r="AW1631" s="13" t="s">
        <v>30</v>
      </c>
      <c r="AX1631" s="13" t="s">
        <v>73</v>
      </c>
      <c r="AY1631" s="239" t="s">
        <v>141</v>
      </c>
    </row>
    <row r="1632" s="14" customFormat="1">
      <c r="A1632" s="14"/>
      <c r="B1632" s="240"/>
      <c r="C1632" s="241"/>
      <c r="D1632" s="231" t="s">
        <v>152</v>
      </c>
      <c r="E1632" s="242" t="s">
        <v>1</v>
      </c>
      <c r="F1632" s="243" t="s">
        <v>2068</v>
      </c>
      <c r="G1632" s="241"/>
      <c r="H1632" s="244">
        <v>11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0" t="s">
        <v>152</v>
      </c>
      <c r="AU1632" s="250" t="s">
        <v>150</v>
      </c>
      <c r="AV1632" s="14" t="s">
        <v>150</v>
      </c>
      <c r="AW1632" s="14" t="s">
        <v>30</v>
      </c>
      <c r="AX1632" s="14" t="s">
        <v>73</v>
      </c>
      <c r="AY1632" s="250" t="s">
        <v>141</v>
      </c>
    </row>
    <row r="1633" s="13" customFormat="1">
      <c r="A1633" s="13"/>
      <c r="B1633" s="229"/>
      <c r="C1633" s="230"/>
      <c r="D1633" s="231" t="s">
        <v>152</v>
      </c>
      <c r="E1633" s="232" t="s">
        <v>1</v>
      </c>
      <c r="F1633" s="233" t="s">
        <v>234</v>
      </c>
      <c r="G1633" s="230"/>
      <c r="H1633" s="232" t="s">
        <v>1</v>
      </c>
      <c r="I1633" s="234"/>
      <c r="J1633" s="230"/>
      <c r="K1633" s="230"/>
      <c r="L1633" s="235"/>
      <c r="M1633" s="236"/>
      <c r="N1633" s="237"/>
      <c r="O1633" s="237"/>
      <c r="P1633" s="237"/>
      <c r="Q1633" s="237"/>
      <c r="R1633" s="237"/>
      <c r="S1633" s="237"/>
      <c r="T1633" s="23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39" t="s">
        <v>152</v>
      </c>
      <c r="AU1633" s="239" t="s">
        <v>150</v>
      </c>
      <c r="AV1633" s="13" t="s">
        <v>81</v>
      </c>
      <c r="AW1633" s="13" t="s">
        <v>30</v>
      </c>
      <c r="AX1633" s="13" t="s">
        <v>73</v>
      </c>
      <c r="AY1633" s="239" t="s">
        <v>141</v>
      </c>
    </row>
    <row r="1634" s="14" customFormat="1">
      <c r="A1634" s="14"/>
      <c r="B1634" s="240"/>
      <c r="C1634" s="241"/>
      <c r="D1634" s="231" t="s">
        <v>152</v>
      </c>
      <c r="E1634" s="242" t="s">
        <v>1</v>
      </c>
      <c r="F1634" s="243" t="s">
        <v>2065</v>
      </c>
      <c r="G1634" s="241"/>
      <c r="H1634" s="244">
        <v>3.8500000000000001</v>
      </c>
      <c r="I1634" s="245"/>
      <c r="J1634" s="241"/>
      <c r="K1634" s="241"/>
      <c r="L1634" s="246"/>
      <c r="M1634" s="247"/>
      <c r="N1634" s="248"/>
      <c r="O1634" s="248"/>
      <c r="P1634" s="248"/>
      <c r="Q1634" s="248"/>
      <c r="R1634" s="248"/>
      <c r="S1634" s="248"/>
      <c r="T1634" s="249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0" t="s">
        <v>152</v>
      </c>
      <c r="AU1634" s="250" t="s">
        <v>150</v>
      </c>
      <c r="AV1634" s="14" t="s">
        <v>150</v>
      </c>
      <c r="AW1634" s="14" t="s">
        <v>30</v>
      </c>
      <c r="AX1634" s="14" t="s">
        <v>73</v>
      </c>
      <c r="AY1634" s="250" t="s">
        <v>141</v>
      </c>
    </row>
    <row r="1635" s="13" customFormat="1">
      <c r="A1635" s="13"/>
      <c r="B1635" s="229"/>
      <c r="C1635" s="230"/>
      <c r="D1635" s="231" t="s">
        <v>152</v>
      </c>
      <c r="E1635" s="232" t="s">
        <v>1</v>
      </c>
      <c r="F1635" s="233" t="s">
        <v>2069</v>
      </c>
      <c r="G1635" s="230"/>
      <c r="H1635" s="232" t="s">
        <v>1</v>
      </c>
      <c r="I1635" s="234"/>
      <c r="J1635" s="230"/>
      <c r="K1635" s="230"/>
      <c r="L1635" s="235"/>
      <c r="M1635" s="236"/>
      <c r="N1635" s="237"/>
      <c r="O1635" s="237"/>
      <c r="P1635" s="237"/>
      <c r="Q1635" s="237"/>
      <c r="R1635" s="237"/>
      <c r="S1635" s="237"/>
      <c r="T1635" s="238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39" t="s">
        <v>152</v>
      </c>
      <c r="AU1635" s="239" t="s">
        <v>150</v>
      </c>
      <c r="AV1635" s="13" t="s">
        <v>81</v>
      </c>
      <c r="AW1635" s="13" t="s">
        <v>30</v>
      </c>
      <c r="AX1635" s="13" t="s">
        <v>73</v>
      </c>
      <c r="AY1635" s="239" t="s">
        <v>141</v>
      </c>
    </row>
    <row r="1636" s="14" customFormat="1">
      <c r="A1636" s="14"/>
      <c r="B1636" s="240"/>
      <c r="C1636" s="241"/>
      <c r="D1636" s="231" t="s">
        <v>152</v>
      </c>
      <c r="E1636" s="242" t="s">
        <v>1</v>
      </c>
      <c r="F1636" s="243" t="s">
        <v>2065</v>
      </c>
      <c r="G1636" s="241"/>
      <c r="H1636" s="244">
        <v>3.8500000000000001</v>
      </c>
      <c r="I1636" s="245"/>
      <c r="J1636" s="241"/>
      <c r="K1636" s="241"/>
      <c r="L1636" s="246"/>
      <c r="M1636" s="247"/>
      <c r="N1636" s="248"/>
      <c r="O1636" s="248"/>
      <c r="P1636" s="248"/>
      <c r="Q1636" s="248"/>
      <c r="R1636" s="248"/>
      <c r="S1636" s="248"/>
      <c r="T1636" s="249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0" t="s">
        <v>152</v>
      </c>
      <c r="AU1636" s="250" t="s">
        <v>150</v>
      </c>
      <c r="AV1636" s="14" t="s">
        <v>150</v>
      </c>
      <c r="AW1636" s="14" t="s">
        <v>30</v>
      </c>
      <c r="AX1636" s="14" t="s">
        <v>73</v>
      </c>
      <c r="AY1636" s="250" t="s">
        <v>141</v>
      </c>
    </row>
    <row r="1637" s="13" customFormat="1">
      <c r="A1637" s="13"/>
      <c r="B1637" s="229"/>
      <c r="C1637" s="230"/>
      <c r="D1637" s="231" t="s">
        <v>152</v>
      </c>
      <c r="E1637" s="232" t="s">
        <v>1</v>
      </c>
      <c r="F1637" s="233" t="s">
        <v>2070</v>
      </c>
      <c r="G1637" s="230"/>
      <c r="H1637" s="232" t="s">
        <v>1</v>
      </c>
      <c r="I1637" s="234"/>
      <c r="J1637" s="230"/>
      <c r="K1637" s="230"/>
      <c r="L1637" s="235"/>
      <c r="M1637" s="236"/>
      <c r="N1637" s="237"/>
      <c r="O1637" s="237"/>
      <c r="P1637" s="237"/>
      <c r="Q1637" s="237"/>
      <c r="R1637" s="237"/>
      <c r="S1637" s="237"/>
      <c r="T1637" s="23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39" t="s">
        <v>152</v>
      </c>
      <c r="AU1637" s="239" t="s">
        <v>150</v>
      </c>
      <c r="AV1637" s="13" t="s">
        <v>81</v>
      </c>
      <c r="AW1637" s="13" t="s">
        <v>30</v>
      </c>
      <c r="AX1637" s="13" t="s">
        <v>73</v>
      </c>
      <c r="AY1637" s="239" t="s">
        <v>141</v>
      </c>
    </row>
    <row r="1638" s="14" customFormat="1">
      <c r="A1638" s="14"/>
      <c r="B1638" s="240"/>
      <c r="C1638" s="241"/>
      <c r="D1638" s="231" t="s">
        <v>152</v>
      </c>
      <c r="E1638" s="242" t="s">
        <v>1</v>
      </c>
      <c r="F1638" s="243" t="s">
        <v>2065</v>
      </c>
      <c r="G1638" s="241"/>
      <c r="H1638" s="244">
        <v>3.8500000000000001</v>
      </c>
      <c r="I1638" s="245"/>
      <c r="J1638" s="241"/>
      <c r="K1638" s="241"/>
      <c r="L1638" s="246"/>
      <c r="M1638" s="247"/>
      <c r="N1638" s="248"/>
      <c r="O1638" s="248"/>
      <c r="P1638" s="248"/>
      <c r="Q1638" s="248"/>
      <c r="R1638" s="248"/>
      <c r="S1638" s="248"/>
      <c r="T1638" s="249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50" t="s">
        <v>152</v>
      </c>
      <c r="AU1638" s="250" t="s">
        <v>150</v>
      </c>
      <c r="AV1638" s="14" t="s">
        <v>150</v>
      </c>
      <c r="AW1638" s="14" t="s">
        <v>30</v>
      </c>
      <c r="AX1638" s="14" t="s">
        <v>73</v>
      </c>
      <c r="AY1638" s="250" t="s">
        <v>141</v>
      </c>
    </row>
    <row r="1639" s="15" customFormat="1">
      <c r="A1639" s="15"/>
      <c r="B1639" s="251"/>
      <c r="C1639" s="252"/>
      <c r="D1639" s="231" t="s">
        <v>152</v>
      </c>
      <c r="E1639" s="253" t="s">
        <v>1</v>
      </c>
      <c r="F1639" s="254" t="s">
        <v>170</v>
      </c>
      <c r="G1639" s="252"/>
      <c r="H1639" s="255">
        <v>65.426000000000002</v>
      </c>
      <c r="I1639" s="256"/>
      <c r="J1639" s="252"/>
      <c r="K1639" s="252"/>
      <c r="L1639" s="257"/>
      <c r="M1639" s="258"/>
      <c r="N1639" s="259"/>
      <c r="O1639" s="259"/>
      <c r="P1639" s="259"/>
      <c r="Q1639" s="259"/>
      <c r="R1639" s="259"/>
      <c r="S1639" s="259"/>
      <c r="T1639" s="260"/>
      <c r="U1639" s="15"/>
      <c r="V1639" s="15"/>
      <c r="W1639" s="15"/>
      <c r="X1639" s="15"/>
      <c r="Y1639" s="15"/>
      <c r="Z1639" s="15"/>
      <c r="AA1639" s="15"/>
      <c r="AB1639" s="15"/>
      <c r="AC1639" s="15"/>
      <c r="AD1639" s="15"/>
      <c r="AE1639" s="15"/>
      <c r="AT1639" s="261" t="s">
        <v>152</v>
      </c>
      <c r="AU1639" s="261" t="s">
        <v>150</v>
      </c>
      <c r="AV1639" s="15" t="s">
        <v>149</v>
      </c>
      <c r="AW1639" s="15" t="s">
        <v>30</v>
      </c>
      <c r="AX1639" s="15" t="s">
        <v>81</v>
      </c>
      <c r="AY1639" s="261" t="s">
        <v>141</v>
      </c>
    </row>
    <row r="1640" s="2" customFormat="1" ht="24.15" customHeight="1">
      <c r="A1640" s="38"/>
      <c r="B1640" s="39"/>
      <c r="C1640" s="215" t="s">
        <v>2075</v>
      </c>
      <c r="D1640" s="215" t="s">
        <v>145</v>
      </c>
      <c r="E1640" s="216" t="s">
        <v>2076</v>
      </c>
      <c r="F1640" s="217" t="s">
        <v>2077</v>
      </c>
      <c r="G1640" s="218" t="s">
        <v>148</v>
      </c>
      <c r="H1640" s="219">
        <v>65.426000000000002</v>
      </c>
      <c r="I1640" s="220"/>
      <c r="J1640" s="221">
        <f>ROUND(I1640*H1640,2)</f>
        <v>0</v>
      </c>
      <c r="K1640" s="222"/>
      <c r="L1640" s="44"/>
      <c r="M1640" s="223" t="s">
        <v>1</v>
      </c>
      <c r="N1640" s="224" t="s">
        <v>39</v>
      </c>
      <c r="O1640" s="91"/>
      <c r="P1640" s="225">
        <f>O1640*H1640</f>
        <v>0</v>
      </c>
      <c r="Q1640" s="225">
        <v>0</v>
      </c>
      <c r="R1640" s="225">
        <f>Q1640*H1640</f>
        <v>0</v>
      </c>
      <c r="S1640" s="225">
        <v>0</v>
      </c>
      <c r="T1640" s="226">
        <f>S1640*H1640</f>
        <v>0</v>
      </c>
      <c r="U1640" s="38"/>
      <c r="V1640" s="38"/>
      <c r="W1640" s="38"/>
      <c r="X1640" s="38"/>
      <c r="Y1640" s="38"/>
      <c r="Z1640" s="38"/>
      <c r="AA1640" s="38"/>
      <c r="AB1640" s="38"/>
      <c r="AC1640" s="38"/>
      <c r="AD1640" s="38"/>
      <c r="AE1640" s="38"/>
      <c r="AR1640" s="227" t="s">
        <v>457</v>
      </c>
      <c r="AT1640" s="227" t="s">
        <v>145</v>
      </c>
      <c r="AU1640" s="227" t="s">
        <v>150</v>
      </c>
      <c r="AY1640" s="17" t="s">
        <v>141</v>
      </c>
      <c r="BE1640" s="228">
        <f>IF(N1640="základní",J1640,0)</f>
        <v>0</v>
      </c>
      <c r="BF1640" s="228">
        <f>IF(N1640="snížená",J1640,0)</f>
        <v>0</v>
      </c>
      <c r="BG1640" s="228">
        <f>IF(N1640="zákl. přenesená",J1640,0)</f>
        <v>0</v>
      </c>
      <c r="BH1640" s="228">
        <f>IF(N1640="sníž. přenesená",J1640,0)</f>
        <v>0</v>
      </c>
      <c r="BI1640" s="228">
        <f>IF(N1640="nulová",J1640,0)</f>
        <v>0</v>
      </c>
      <c r="BJ1640" s="17" t="s">
        <v>150</v>
      </c>
      <c r="BK1640" s="228">
        <f>ROUND(I1640*H1640,2)</f>
        <v>0</v>
      </c>
      <c r="BL1640" s="17" t="s">
        <v>457</v>
      </c>
      <c r="BM1640" s="227" t="s">
        <v>2078</v>
      </c>
    </row>
    <row r="1641" s="13" customFormat="1">
      <c r="A1641" s="13"/>
      <c r="B1641" s="229"/>
      <c r="C1641" s="230"/>
      <c r="D1641" s="231" t="s">
        <v>152</v>
      </c>
      <c r="E1641" s="232" t="s">
        <v>1</v>
      </c>
      <c r="F1641" s="233" t="s">
        <v>2051</v>
      </c>
      <c r="G1641" s="230"/>
      <c r="H1641" s="232" t="s">
        <v>1</v>
      </c>
      <c r="I1641" s="234"/>
      <c r="J1641" s="230"/>
      <c r="K1641" s="230"/>
      <c r="L1641" s="235"/>
      <c r="M1641" s="236"/>
      <c r="N1641" s="237"/>
      <c r="O1641" s="237"/>
      <c r="P1641" s="237"/>
      <c r="Q1641" s="237"/>
      <c r="R1641" s="237"/>
      <c r="S1641" s="237"/>
      <c r="T1641" s="238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39" t="s">
        <v>152</v>
      </c>
      <c r="AU1641" s="239" t="s">
        <v>150</v>
      </c>
      <c r="AV1641" s="13" t="s">
        <v>81</v>
      </c>
      <c r="AW1641" s="13" t="s">
        <v>30</v>
      </c>
      <c r="AX1641" s="13" t="s">
        <v>73</v>
      </c>
      <c r="AY1641" s="239" t="s">
        <v>141</v>
      </c>
    </row>
    <row r="1642" s="14" customFormat="1">
      <c r="A1642" s="14"/>
      <c r="B1642" s="240"/>
      <c r="C1642" s="241"/>
      <c r="D1642" s="231" t="s">
        <v>152</v>
      </c>
      <c r="E1642" s="242" t="s">
        <v>1</v>
      </c>
      <c r="F1642" s="243" t="s">
        <v>2052</v>
      </c>
      <c r="G1642" s="241"/>
      <c r="H1642" s="244">
        <v>6.3289999999999997</v>
      </c>
      <c r="I1642" s="245"/>
      <c r="J1642" s="241"/>
      <c r="K1642" s="241"/>
      <c r="L1642" s="246"/>
      <c r="M1642" s="247"/>
      <c r="N1642" s="248"/>
      <c r="O1642" s="248"/>
      <c r="P1642" s="248"/>
      <c r="Q1642" s="248"/>
      <c r="R1642" s="248"/>
      <c r="S1642" s="248"/>
      <c r="T1642" s="249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0" t="s">
        <v>152</v>
      </c>
      <c r="AU1642" s="250" t="s">
        <v>150</v>
      </c>
      <c r="AV1642" s="14" t="s">
        <v>150</v>
      </c>
      <c r="AW1642" s="14" t="s">
        <v>30</v>
      </c>
      <c r="AX1642" s="14" t="s">
        <v>73</v>
      </c>
      <c r="AY1642" s="250" t="s">
        <v>141</v>
      </c>
    </row>
    <row r="1643" s="13" customFormat="1">
      <c r="A1643" s="13"/>
      <c r="B1643" s="229"/>
      <c r="C1643" s="230"/>
      <c r="D1643" s="231" t="s">
        <v>152</v>
      </c>
      <c r="E1643" s="232" t="s">
        <v>1</v>
      </c>
      <c r="F1643" s="233" t="s">
        <v>2053</v>
      </c>
      <c r="G1643" s="230"/>
      <c r="H1643" s="232" t="s">
        <v>1</v>
      </c>
      <c r="I1643" s="234"/>
      <c r="J1643" s="230"/>
      <c r="K1643" s="230"/>
      <c r="L1643" s="235"/>
      <c r="M1643" s="236"/>
      <c r="N1643" s="237"/>
      <c r="O1643" s="237"/>
      <c r="P1643" s="237"/>
      <c r="Q1643" s="237"/>
      <c r="R1643" s="237"/>
      <c r="S1643" s="237"/>
      <c r="T1643" s="238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39" t="s">
        <v>152</v>
      </c>
      <c r="AU1643" s="239" t="s">
        <v>150</v>
      </c>
      <c r="AV1643" s="13" t="s">
        <v>81</v>
      </c>
      <c r="AW1643" s="13" t="s">
        <v>30</v>
      </c>
      <c r="AX1643" s="13" t="s">
        <v>73</v>
      </c>
      <c r="AY1643" s="239" t="s">
        <v>141</v>
      </c>
    </row>
    <row r="1644" s="14" customFormat="1">
      <c r="A1644" s="14"/>
      <c r="B1644" s="240"/>
      <c r="C1644" s="241"/>
      <c r="D1644" s="231" t="s">
        <v>152</v>
      </c>
      <c r="E1644" s="242" t="s">
        <v>1</v>
      </c>
      <c r="F1644" s="243" t="s">
        <v>2054</v>
      </c>
      <c r="G1644" s="241"/>
      <c r="H1644" s="244">
        <v>5.9000000000000004</v>
      </c>
      <c r="I1644" s="245"/>
      <c r="J1644" s="241"/>
      <c r="K1644" s="241"/>
      <c r="L1644" s="246"/>
      <c r="M1644" s="247"/>
      <c r="N1644" s="248"/>
      <c r="O1644" s="248"/>
      <c r="P1644" s="248"/>
      <c r="Q1644" s="248"/>
      <c r="R1644" s="248"/>
      <c r="S1644" s="248"/>
      <c r="T1644" s="249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0" t="s">
        <v>152</v>
      </c>
      <c r="AU1644" s="250" t="s">
        <v>150</v>
      </c>
      <c r="AV1644" s="14" t="s">
        <v>150</v>
      </c>
      <c r="AW1644" s="14" t="s">
        <v>30</v>
      </c>
      <c r="AX1644" s="14" t="s">
        <v>73</v>
      </c>
      <c r="AY1644" s="250" t="s">
        <v>141</v>
      </c>
    </row>
    <row r="1645" s="13" customFormat="1">
      <c r="A1645" s="13"/>
      <c r="B1645" s="229"/>
      <c r="C1645" s="230"/>
      <c r="D1645" s="231" t="s">
        <v>152</v>
      </c>
      <c r="E1645" s="232" t="s">
        <v>1</v>
      </c>
      <c r="F1645" s="233" t="s">
        <v>2055</v>
      </c>
      <c r="G1645" s="230"/>
      <c r="H1645" s="232" t="s">
        <v>1</v>
      </c>
      <c r="I1645" s="234"/>
      <c r="J1645" s="230"/>
      <c r="K1645" s="230"/>
      <c r="L1645" s="235"/>
      <c r="M1645" s="236"/>
      <c r="N1645" s="237"/>
      <c r="O1645" s="237"/>
      <c r="P1645" s="237"/>
      <c r="Q1645" s="237"/>
      <c r="R1645" s="237"/>
      <c r="S1645" s="237"/>
      <c r="T1645" s="23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39" t="s">
        <v>152</v>
      </c>
      <c r="AU1645" s="239" t="s">
        <v>150</v>
      </c>
      <c r="AV1645" s="13" t="s">
        <v>81</v>
      </c>
      <c r="AW1645" s="13" t="s">
        <v>30</v>
      </c>
      <c r="AX1645" s="13" t="s">
        <v>73</v>
      </c>
      <c r="AY1645" s="239" t="s">
        <v>141</v>
      </c>
    </row>
    <row r="1646" s="14" customFormat="1">
      <c r="A1646" s="14"/>
      <c r="B1646" s="240"/>
      <c r="C1646" s="241"/>
      <c r="D1646" s="231" t="s">
        <v>152</v>
      </c>
      <c r="E1646" s="242" t="s">
        <v>1</v>
      </c>
      <c r="F1646" s="243" t="s">
        <v>2056</v>
      </c>
      <c r="G1646" s="241"/>
      <c r="H1646" s="244">
        <v>9.9800000000000004</v>
      </c>
      <c r="I1646" s="245"/>
      <c r="J1646" s="241"/>
      <c r="K1646" s="241"/>
      <c r="L1646" s="246"/>
      <c r="M1646" s="247"/>
      <c r="N1646" s="248"/>
      <c r="O1646" s="248"/>
      <c r="P1646" s="248"/>
      <c r="Q1646" s="248"/>
      <c r="R1646" s="248"/>
      <c r="S1646" s="248"/>
      <c r="T1646" s="249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50" t="s">
        <v>152</v>
      </c>
      <c r="AU1646" s="250" t="s">
        <v>150</v>
      </c>
      <c r="AV1646" s="14" t="s">
        <v>150</v>
      </c>
      <c r="AW1646" s="14" t="s">
        <v>30</v>
      </c>
      <c r="AX1646" s="14" t="s">
        <v>73</v>
      </c>
      <c r="AY1646" s="250" t="s">
        <v>141</v>
      </c>
    </row>
    <row r="1647" s="13" customFormat="1">
      <c r="A1647" s="13"/>
      <c r="B1647" s="229"/>
      <c r="C1647" s="230"/>
      <c r="D1647" s="231" t="s">
        <v>152</v>
      </c>
      <c r="E1647" s="232" t="s">
        <v>1</v>
      </c>
      <c r="F1647" s="233" t="s">
        <v>2057</v>
      </c>
      <c r="G1647" s="230"/>
      <c r="H1647" s="232" t="s">
        <v>1</v>
      </c>
      <c r="I1647" s="234"/>
      <c r="J1647" s="230"/>
      <c r="K1647" s="230"/>
      <c r="L1647" s="235"/>
      <c r="M1647" s="236"/>
      <c r="N1647" s="237"/>
      <c r="O1647" s="237"/>
      <c r="P1647" s="237"/>
      <c r="Q1647" s="237"/>
      <c r="R1647" s="237"/>
      <c r="S1647" s="237"/>
      <c r="T1647" s="238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39" t="s">
        <v>152</v>
      </c>
      <c r="AU1647" s="239" t="s">
        <v>150</v>
      </c>
      <c r="AV1647" s="13" t="s">
        <v>81</v>
      </c>
      <c r="AW1647" s="13" t="s">
        <v>30</v>
      </c>
      <c r="AX1647" s="13" t="s">
        <v>73</v>
      </c>
      <c r="AY1647" s="239" t="s">
        <v>141</v>
      </c>
    </row>
    <row r="1648" s="14" customFormat="1">
      <c r="A1648" s="14"/>
      <c r="B1648" s="240"/>
      <c r="C1648" s="241"/>
      <c r="D1648" s="231" t="s">
        <v>152</v>
      </c>
      <c r="E1648" s="242" t="s">
        <v>1</v>
      </c>
      <c r="F1648" s="243" t="s">
        <v>2058</v>
      </c>
      <c r="G1648" s="241"/>
      <c r="H1648" s="244">
        <v>4.9550000000000001</v>
      </c>
      <c r="I1648" s="245"/>
      <c r="J1648" s="241"/>
      <c r="K1648" s="241"/>
      <c r="L1648" s="246"/>
      <c r="M1648" s="247"/>
      <c r="N1648" s="248"/>
      <c r="O1648" s="248"/>
      <c r="P1648" s="248"/>
      <c r="Q1648" s="248"/>
      <c r="R1648" s="248"/>
      <c r="S1648" s="248"/>
      <c r="T1648" s="24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0" t="s">
        <v>152</v>
      </c>
      <c r="AU1648" s="250" t="s">
        <v>150</v>
      </c>
      <c r="AV1648" s="14" t="s">
        <v>150</v>
      </c>
      <c r="AW1648" s="14" t="s">
        <v>30</v>
      </c>
      <c r="AX1648" s="14" t="s">
        <v>73</v>
      </c>
      <c r="AY1648" s="250" t="s">
        <v>141</v>
      </c>
    </row>
    <row r="1649" s="13" customFormat="1">
      <c r="A1649" s="13"/>
      <c r="B1649" s="229"/>
      <c r="C1649" s="230"/>
      <c r="D1649" s="231" t="s">
        <v>152</v>
      </c>
      <c r="E1649" s="232" t="s">
        <v>1</v>
      </c>
      <c r="F1649" s="233" t="s">
        <v>2059</v>
      </c>
      <c r="G1649" s="230"/>
      <c r="H1649" s="232" t="s">
        <v>1</v>
      </c>
      <c r="I1649" s="234"/>
      <c r="J1649" s="230"/>
      <c r="K1649" s="230"/>
      <c r="L1649" s="235"/>
      <c r="M1649" s="236"/>
      <c r="N1649" s="237"/>
      <c r="O1649" s="237"/>
      <c r="P1649" s="237"/>
      <c r="Q1649" s="237"/>
      <c r="R1649" s="237"/>
      <c r="S1649" s="237"/>
      <c r="T1649" s="238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39" t="s">
        <v>152</v>
      </c>
      <c r="AU1649" s="239" t="s">
        <v>150</v>
      </c>
      <c r="AV1649" s="13" t="s">
        <v>81</v>
      </c>
      <c r="AW1649" s="13" t="s">
        <v>30</v>
      </c>
      <c r="AX1649" s="13" t="s">
        <v>73</v>
      </c>
      <c r="AY1649" s="239" t="s">
        <v>141</v>
      </c>
    </row>
    <row r="1650" s="14" customFormat="1">
      <c r="A1650" s="14"/>
      <c r="B1650" s="240"/>
      <c r="C1650" s="241"/>
      <c r="D1650" s="231" t="s">
        <v>152</v>
      </c>
      <c r="E1650" s="242" t="s">
        <v>1</v>
      </c>
      <c r="F1650" s="243" t="s">
        <v>2060</v>
      </c>
      <c r="G1650" s="241"/>
      <c r="H1650" s="244">
        <v>4.9880000000000004</v>
      </c>
      <c r="I1650" s="245"/>
      <c r="J1650" s="241"/>
      <c r="K1650" s="241"/>
      <c r="L1650" s="246"/>
      <c r="M1650" s="247"/>
      <c r="N1650" s="248"/>
      <c r="O1650" s="248"/>
      <c r="P1650" s="248"/>
      <c r="Q1650" s="248"/>
      <c r="R1650" s="248"/>
      <c r="S1650" s="248"/>
      <c r="T1650" s="249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0" t="s">
        <v>152</v>
      </c>
      <c r="AU1650" s="250" t="s">
        <v>150</v>
      </c>
      <c r="AV1650" s="14" t="s">
        <v>150</v>
      </c>
      <c r="AW1650" s="14" t="s">
        <v>30</v>
      </c>
      <c r="AX1650" s="14" t="s">
        <v>73</v>
      </c>
      <c r="AY1650" s="250" t="s">
        <v>141</v>
      </c>
    </row>
    <row r="1651" s="13" customFormat="1">
      <c r="A1651" s="13"/>
      <c r="B1651" s="229"/>
      <c r="C1651" s="230"/>
      <c r="D1651" s="231" t="s">
        <v>152</v>
      </c>
      <c r="E1651" s="232" t="s">
        <v>1</v>
      </c>
      <c r="F1651" s="233" t="s">
        <v>2061</v>
      </c>
      <c r="G1651" s="230"/>
      <c r="H1651" s="232" t="s">
        <v>1</v>
      </c>
      <c r="I1651" s="234"/>
      <c r="J1651" s="230"/>
      <c r="K1651" s="230"/>
      <c r="L1651" s="235"/>
      <c r="M1651" s="236"/>
      <c r="N1651" s="237"/>
      <c r="O1651" s="237"/>
      <c r="P1651" s="237"/>
      <c r="Q1651" s="237"/>
      <c r="R1651" s="237"/>
      <c r="S1651" s="237"/>
      <c r="T1651" s="238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39" t="s">
        <v>152</v>
      </c>
      <c r="AU1651" s="239" t="s">
        <v>150</v>
      </c>
      <c r="AV1651" s="13" t="s">
        <v>81</v>
      </c>
      <c r="AW1651" s="13" t="s">
        <v>30</v>
      </c>
      <c r="AX1651" s="13" t="s">
        <v>73</v>
      </c>
      <c r="AY1651" s="239" t="s">
        <v>141</v>
      </c>
    </row>
    <row r="1652" s="14" customFormat="1">
      <c r="A1652" s="14"/>
      <c r="B1652" s="240"/>
      <c r="C1652" s="241"/>
      <c r="D1652" s="231" t="s">
        <v>152</v>
      </c>
      <c r="E1652" s="242" t="s">
        <v>1</v>
      </c>
      <c r="F1652" s="243" t="s">
        <v>2062</v>
      </c>
      <c r="G1652" s="241"/>
      <c r="H1652" s="244">
        <v>3.024</v>
      </c>
      <c r="I1652" s="245"/>
      <c r="J1652" s="241"/>
      <c r="K1652" s="241"/>
      <c r="L1652" s="246"/>
      <c r="M1652" s="247"/>
      <c r="N1652" s="248"/>
      <c r="O1652" s="248"/>
      <c r="P1652" s="248"/>
      <c r="Q1652" s="248"/>
      <c r="R1652" s="248"/>
      <c r="S1652" s="248"/>
      <c r="T1652" s="249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0" t="s">
        <v>152</v>
      </c>
      <c r="AU1652" s="250" t="s">
        <v>150</v>
      </c>
      <c r="AV1652" s="14" t="s">
        <v>150</v>
      </c>
      <c r="AW1652" s="14" t="s">
        <v>30</v>
      </c>
      <c r="AX1652" s="14" t="s">
        <v>73</v>
      </c>
      <c r="AY1652" s="250" t="s">
        <v>141</v>
      </c>
    </row>
    <row r="1653" s="13" customFormat="1">
      <c r="A1653" s="13"/>
      <c r="B1653" s="229"/>
      <c r="C1653" s="230"/>
      <c r="D1653" s="231" t="s">
        <v>152</v>
      </c>
      <c r="E1653" s="232" t="s">
        <v>1</v>
      </c>
      <c r="F1653" s="233" t="s">
        <v>2063</v>
      </c>
      <c r="G1653" s="230"/>
      <c r="H1653" s="232" t="s">
        <v>1</v>
      </c>
      <c r="I1653" s="234"/>
      <c r="J1653" s="230"/>
      <c r="K1653" s="230"/>
      <c r="L1653" s="235"/>
      <c r="M1653" s="236"/>
      <c r="N1653" s="237"/>
      <c r="O1653" s="237"/>
      <c r="P1653" s="237"/>
      <c r="Q1653" s="237"/>
      <c r="R1653" s="237"/>
      <c r="S1653" s="237"/>
      <c r="T1653" s="238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39" t="s">
        <v>152</v>
      </c>
      <c r="AU1653" s="239" t="s">
        <v>150</v>
      </c>
      <c r="AV1653" s="13" t="s">
        <v>81</v>
      </c>
      <c r="AW1653" s="13" t="s">
        <v>30</v>
      </c>
      <c r="AX1653" s="13" t="s">
        <v>73</v>
      </c>
      <c r="AY1653" s="239" t="s">
        <v>141</v>
      </c>
    </row>
    <row r="1654" s="13" customFormat="1">
      <c r="A1654" s="13"/>
      <c r="B1654" s="229"/>
      <c r="C1654" s="230"/>
      <c r="D1654" s="231" t="s">
        <v>152</v>
      </c>
      <c r="E1654" s="232" t="s">
        <v>1</v>
      </c>
      <c r="F1654" s="233" t="s">
        <v>2064</v>
      </c>
      <c r="G1654" s="230"/>
      <c r="H1654" s="232" t="s">
        <v>1</v>
      </c>
      <c r="I1654" s="234"/>
      <c r="J1654" s="230"/>
      <c r="K1654" s="230"/>
      <c r="L1654" s="235"/>
      <c r="M1654" s="236"/>
      <c r="N1654" s="237"/>
      <c r="O1654" s="237"/>
      <c r="P1654" s="237"/>
      <c r="Q1654" s="237"/>
      <c r="R1654" s="237"/>
      <c r="S1654" s="237"/>
      <c r="T1654" s="238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9" t="s">
        <v>152</v>
      </c>
      <c r="AU1654" s="239" t="s">
        <v>150</v>
      </c>
      <c r="AV1654" s="13" t="s">
        <v>81</v>
      </c>
      <c r="AW1654" s="13" t="s">
        <v>30</v>
      </c>
      <c r="AX1654" s="13" t="s">
        <v>73</v>
      </c>
      <c r="AY1654" s="239" t="s">
        <v>141</v>
      </c>
    </row>
    <row r="1655" s="14" customFormat="1">
      <c r="A1655" s="14"/>
      <c r="B1655" s="240"/>
      <c r="C1655" s="241"/>
      <c r="D1655" s="231" t="s">
        <v>152</v>
      </c>
      <c r="E1655" s="242" t="s">
        <v>1</v>
      </c>
      <c r="F1655" s="243" t="s">
        <v>2065</v>
      </c>
      <c r="G1655" s="241"/>
      <c r="H1655" s="244">
        <v>3.8500000000000001</v>
      </c>
      <c r="I1655" s="245"/>
      <c r="J1655" s="241"/>
      <c r="K1655" s="241"/>
      <c r="L1655" s="246"/>
      <c r="M1655" s="247"/>
      <c r="N1655" s="248"/>
      <c r="O1655" s="248"/>
      <c r="P1655" s="248"/>
      <c r="Q1655" s="248"/>
      <c r="R1655" s="248"/>
      <c r="S1655" s="248"/>
      <c r="T1655" s="249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0" t="s">
        <v>152</v>
      </c>
      <c r="AU1655" s="250" t="s">
        <v>150</v>
      </c>
      <c r="AV1655" s="14" t="s">
        <v>150</v>
      </c>
      <c r="AW1655" s="14" t="s">
        <v>30</v>
      </c>
      <c r="AX1655" s="14" t="s">
        <v>73</v>
      </c>
      <c r="AY1655" s="250" t="s">
        <v>141</v>
      </c>
    </row>
    <row r="1656" s="13" customFormat="1">
      <c r="A1656" s="13"/>
      <c r="B1656" s="229"/>
      <c r="C1656" s="230"/>
      <c r="D1656" s="231" t="s">
        <v>152</v>
      </c>
      <c r="E1656" s="232" t="s">
        <v>1</v>
      </c>
      <c r="F1656" s="233" t="s">
        <v>2066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152</v>
      </c>
      <c r="AU1656" s="239" t="s">
        <v>150</v>
      </c>
      <c r="AV1656" s="13" t="s">
        <v>81</v>
      </c>
      <c r="AW1656" s="13" t="s">
        <v>30</v>
      </c>
      <c r="AX1656" s="13" t="s">
        <v>73</v>
      </c>
      <c r="AY1656" s="239" t="s">
        <v>141</v>
      </c>
    </row>
    <row r="1657" s="14" customFormat="1">
      <c r="A1657" s="14"/>
      <c r="B1657" s="240"/>
      <c r="C1657" s="241"/>
      <c r="D1657" s="231" t="s">
        <v>152</v>
      </c>
      <c r="E1657" s="242" t="s">
        <v>1</v>
      </c>
      <c r="F1657" s="243" t="s">
        <v>2065</v>
      </c>
      <c r="G1657" s="241"/>
      <c r="H1657" s="244">
        <v>3.8500000000000001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152</v>
      </c>
      <c r="AU1657" s="250" t="s">
        <v>150</v>
      </c>
      <c r="AV1657" s="14" t="s">
        <v>150</v>
      </c>
      <c r="AW1657" s="14" t="s">
        <v>30</v>
      </c>
      <c r="AX1657" s="14" t="s">
        <v>73</v>
      </c>
      <c r="AY1657" s="250" t="s">
        <v>141</v>
      </c>
    </row>
    <row r="1658" s="13" customFormat="1">
      <c r="A1658" s="13"/>
      <c r="B1658" s="229"/>
      <c r="C1658" s="230"/>
      <c r="D1658" s="231" t="s">
        <v>152</v>
      </c>
      <c r="E1658" s="232" t="s">
        <v>1</v>
      </c>
      <c r="F1658" s="233" t="s">
        <v>2067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152</v>
      </c>
      <c r="AU1658" s="239" t="s">
        <v>150</v>
      </c>
      <c r="AV1658" s="13" t="s">
        <v>81</v>
      </c>
      <c r="AW1658" s="13" t="s">
        <v>30</v>
      </c>
      <c r="AX1658" s="13" t="s">
        <v>73</v>
      </c>
      <c r="AY1658" s="239" t="s">
        <v>141</v>
      </c>
    </row>
    <row r="1659" s="14" customFormat="1">
      <c r="A1659" s="14"/>
      <c r="B1659" s="240"/>
      <c r="C1659" s="241"/>
      <c r="D1659" s="231" t="s">
        <v>152</v>
      </c>
      <c r="E1659" s="242" t="s">
        <v>1</v>
      </c>
      <c r="F1659" s="243" t="s">
        <v>2068</v>
      </c>
      <c r="G1659" s="241"/>
      <c r="H1659" s="244">
        <v>11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152</v>
      </c>
      <c r="AU1659" s="250" t="s">
        <v>150</v>
      </c>
      <c r="AV1659" s="14" t="s">
        <v>150</v>
      </c>
      <c r="AW1659" s="14" t="s">
        <v>30</v>
      </c>
      <c r="AX1659" s="14" t="s">
        <v>73</v>
      </c>
      <c r="AY1659" s="250" t="s">
        <v>141</v>
      </c>
    </row>
    <row r="1660" s="13" customFormat="1">
      <c r="A1660" s="13"/>
      <c r="B1660" s="229"/>
      <c r="C1660" s="230"/>
      <c r="D1660" s="231" t="s">
        <v>152</v>
      </c>
      <c r="E1660" s="232" t="s">
        <v>1</v>
      </c>
      <c r="F1660" s="233" t="s">
        <v>234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152</v>
      </c>
      <c r="AU1660" s="239" t="s">
        <v>150</v>
      </c>
      <c r="AV1660" s="13" t="s">
        <v>81</v>
      </c>
      <c r="AW1660" s="13" t="s">
        <v>30</v>
      </c>
      <c r="AX1660" s="13" t="s">
        <v>73</v>
      </c>
      <c r="AY1660" s="239" t="s">
        <v>141</v>
      </c>
    </row>
    <row r="1661" s="14" customFormat="1">
      <c r="A1661" s="14"/>
      <c r="B1661" s="240"/>
      <c r="C1661" s="241"/>
      <c r="D1661" s="231" t="s">
        <v>152</v>
      </c>
      <c r="E1661" s="242" t="s">
        <v>1</v>
      </c>
      <c r="F1661" s="243" t="s">
        <v>2065</v>
      </c>
      <c r="G1661" s="241"/>
      <c r="H1661" s="244">
        <v>3.8500000000000001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152</v>
      </c>
      <c r="AU1661" s="250" t="s">
        <v>150</v>
      </c>
      <c r="AV1661" s="14" t="s">
        <v>150</v>
      </c>
      <c r="AW1661" s="14" t="s">
        <v>30</v>
      </c>
      <c r="AX1661" s="14" t="s">
        <v>73</v>
      </c>
      <c r="AY1661" s="250" t="s">
        <v>141</v>
      </c>
    </row>
    <row r="1662" s="13" customFormat="1">
      <c r="A1662" s="13"/>
      <c r="B1662" s="229"/>
      <c r="C1662" s="230"/>
      <c r="D1662" s="231" t="s">
        <v>152</v>
      </c>
      <c r="E1662" s="232" t="s">
        <v>1</v>
      </c>
      <c r="F1662" s="233" t="s">
        <v>2069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152</v>
      </c>
      <c r="AU1662" s="239" t="s">
        <v>150</v>
      </c>
      <c r="AV1662" s="13" t="s">
        <v>81</v>
      </c>
      <c r="AW1662" s="13" t="s">
        <v>30</v>
      </c>
      <c r="AX1662" s="13" t="s">
        <v>73</v>
      </c>
      <c r="AY1662" s="239" t="s">
        <v>141</v>
      </c>
    </row>
    <row r="1663" s="14" customFormat="1">
      <c r="A1663" s="14"/>
      <c r="B1663" s="240"/>
      <c r="C1663" s="241"/>
      <c r="D1663" s="231" t="s">
        <v>152</v>
      </c>
      <c r="E1663" s="242" t="s">
        <v>1</v>
      </c>
      <c r="F1663" s="243" t="s">
        <v>2065</v>
      </c>
      <c r="G1663" s="241"/>
      <c r="H1663" s="244">
        <v>3.8500000000000001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152</v>
      </c>
      <c r="AU1663" s="250" t="s">
        <v>150</v>
      </c>
      <c r="AV1663" s="14" t="s">
        <v>150</v>
      </c>
      <c r="AW1663" s="14" t="s">
        <v>30</v>
      </c>
      <c r="AX1663" s="14" t="s">
        <v>73</v>
      </c>
      <c r="AY1663" s="250" t="s">
        <v>141</v>
      </c>
    </row>
    <row r="1664" s="13" customFormat="1">
      <c r="A1664" s="13"/>
      <c r="B1664" s="229"/>
      <c r="C1664" s="230"/>
      <c r="D1664" s="231" t="s">
        <v>152</v>
      </c>
      <c r="E1664" s="232" t="s">
        <v>1</v>
      </c>
      <c r="F1664" s="233" t="s">
        <v>2070</v>
      </c>
      <c r="G1664" s="230"/>
      <c r="H1664" s="232" t="s">
        <v>1</v>
      </c>
      <c r="I1664" s="234"/>
      <c r="J1664" s="230"/>
      <c r="K1664" s="230"/>
      <c r="L1664" s="235"/>
      <c r="M1664" s="236"/>
      <c r="N1664" s="237"/>
      <c r="O1664" s="237"/>
      <c r="P1664" s="237"/>
      <c r="Q1664" s="237"/>
      <c r="R1664" s="237"/>
      <c r="S1664" s="237"/>
      <c r="T1664" s="238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39" t="s">
        <v>152</v>
      </c>
      <c r="AU1664" s="239" t="s">
        <v>150</v>
      </c>
      <c r="AV1664" s="13" t="s">
        <v>81</v>
      </c>
      <c r="AW1664" s="13" t="s">
        <v>30</v>
      </c>
      <c r="AX1664" s="13" t="s">
        <v>73</v>
      </c>
      <c r="AY1664" s="239" t="s">
        <v>141</v>
      </c>
    </row>
    <row r="1665" s="14" customFormat="1">
      <c r="A1665" s="14"/>
      <c r="B1665" s="240"/>
      <c r="C1665" s="241"/>
      <c r="D1665" s="231" t="s">
        <v>152</v>
      </c>
      <c r="E1665" s="242" t="s">
        <v>1</v>
      </c>
      <c r="F1665" s="243" t="s">
        <v>2065</v>
      </c>
      <c r="G1665" s="241"/>
      <c r="H1665" s="244">
        <v>3.8500000000000001</v>
      </c>
      <c r="I1665" s="245"/>
      <c r="J1665" s="241"/>
      <c r="K1665" s="241"/>
      <c r="L1665" s="246"/>
      <c r="M1665" s="247"/>
      <c r="N1665" s="248"/>
      <c r="O1665" s="248"/>
      <c r="P1665" s="248"/>
      <c r="Q1665" s="248"/>
      <c r="R1665" s="248"/>
      <c r="S1665" s="248"/>
      <c r="T1665" s="249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0" t="s">
        <v>152</v>
      </c>
      <c r="AU1665" s="250" t="s">
        <v>150</v>
      </c>
      <c r="AV1665" s="14" t="s">
        <v>150</v>
      </c>
      <c r="AW1665" s="14" t="s">
        <v>30</v>
      </c>
      <c r="AX1665" s="14" t="s">
        <v>73</v>
      </c>
      <c r="AY1665" s="250" t="s">
        <v>141</v>
      </c>
    </row>
    <row r="1666" s="15" customFormat="1">
      <c r="A1666" s="15"/>
      <c r="B1666" s="251"/>
      <c r="C1666" s="252"/>
      <c r="D1666" s="231" t="s">
        <v>152</v>
      </c>
      <c r="E1666" s="253" t="s">
        <v>1</v>
      </c>
      <c r="F1666" s="254" t="s">
        <v>170</v>
      </c>
      <c r="G1666" s="252"/>
      <c r="H1666" s="255">
        <v>65.426000000000002</v>
      </c>
      <c r="I1666" s="256"/>
      <c r="J1666" s="252"/>
      <c r="K1666" s="252"/>
      <c r="L1666" s="257"/>
      <c r="M1666" s="258"/>
      <c r="N1666" s="259"/>
      <c r="O1666" s="259"/>
      <c r="P1666" s="259"/>
      <c r="Q1666" s="259"/>
      <c r="R1666" s="259"/>
      <c r="S1666" s="259"/>
      <c r="T1666" s="260"/>
      <c r="U1666" s="15"/>
      <c r="V1666" s="15"/>
      <c r="W1666" s="15"/>
      <c r="X1666" s="15"/>
      <c r="Y1666" s="15"/>
      <c r="Z1666" s="15"/>
      <c r="AA1666" s="15"/>
      <c r="AB1666" s="15"/>
      <c r="AC1666" s="15"/>
      <c r="AD1666" s="15"/>
      <c r="AE1666" s="15"/>
      <c r="AT1666" s="261" t="s">
        <v>152</v>
      </c>
      <c r="AU1666" s="261" t="s">
        <v>150</v>
      </c>
      <c r="AV1666" s="15" t="s">
        <v>149</v>
      </c>
      <c r="AW1666" s="15" t="s">
        <v>30</v>
      </c>
      <c r="AX1666" s="15" t="s">
        <v>81</v>
      </c>
      <c r="AY1666" s="261" t="s">
        <v>141</v>
      </c>
    </row>
    <row r="1667" s="2" customFormat="1" ht="21.75" customHeight="1">
      <c r="A1667" s="38"/>
      <c r="B1667" s="39"/>
      <c r="C1667" s="215" t="s">
        <v>2079</v>
      </c>
      <c r="D1667" s="215" t="s">
        <v>145</v>
      </c>
      <c r="E1667" s="216" t="s">
        <v>2080</v>
      </c>
      <c r="F1667" s="217" t="s">
        <v>2081</v>
      </c>
      <c r="G1667" s="218" t="s">
        <v>148</v>
      </c>
      <c r="H1667" s="219">
        <v>65.426000000000002</v>
      </c>
      <c r="I1667" s="220"/>
      <c r="J1667" s="221">
        <f>ROUND(I1667*H1667,2)</f>
        <v>0</v>
      </c>
      <c r="K1667" s="222"/>
      <c r="L1667" s="44"/>
      <c r="M1667" s="223" t="s">
        <v>1</v>
      </c>
      <c r="N1667" s="224" t="s">
        <v>39</v>
      </c>
      <c r="O1667" s="91"/>
      <c r="P1667" s="225">
        <f>O1667*H1667</f>
        <v>0</v>
      </c>
      <c r="Q1667" s="225">
        <v>2.0000000000000002E-05</v>
      </c>
      <c r="R1667" s="225">
        <f>Q1667*H1667</f>
        <v>0.0013085200000000001</v>
      </c>
      <c r="S1667" s="225">
        <v>0</v>
      </c>
      <c r="T1667" s="226">
        <f>S1667*H1667</f>
        <v>0</v>
      </c>
      <c r="U1667" s="38"/>
      <c r="V1667" s="38"/>
      <c r="W1667" s="38"/>
      <c r="X1667" s="38"/>
      <c r="Y1667" s="38"/>
      <c r="Z1667" s="38"/>
      <c r="AA1667" s="38"/>
      <c r="AB1667" s="38"/>
      <c r="AC1667" s="38"/>
      <c r="AD1667" s="38"/>
      <c r="AE1667" s="38"/>
      <c r="AR1667" s="227" t="s">
        <v>457</v>
      </c>
      <c r="AT1667" s="227" t="s">
        <v>145</v>
      </c>
      <c r="AU1667" s="227" t="s">
        <v>150</v>
      </c>
      <c r="AY1667" s="17" t="s">
        <v>141</v>
      </c>
      <c r="BE1667" s="228">
        <f>IF(N1667="základní",J1667,0)</f>
        <v>0</v>
      </c>
      <c r="BF1667" s="228">
        <f>IF(N1667="snížená",J1667,0)</f>
        <v>0</v>
      </c>
      <c r="BG1667" s="228">
        <f>IF(N1667="zákl. přenesená",J1667,0)</f>
        <v>0</v>
      </c>
      <c r="BH1667" s="228">
        <f>IF(N1667="sníž. přenesená",J1667,0)</f>
        <v>0</v>
      </c>
      <c r="BI1667" s="228">
        <f>IF(N1667="nulová",J1667,0)</f>
        <v>0</v>
      </c>
      <c r="BJ1667" s="17" t="s">
        <v>150</v>
      </c>
      <c r="BK1667" s="228">
        <f>ROUND(I1667*H1667,2)</f>
        <v>0</v>
      </c>
      <c r="BL1667" s="17" t="s">
        <v>457</v>
      </c>
      <c r="BM1667" s="227" t="s">
        <v>2082</v>
      </c>
    </row>
    <row r="1668" s="13" customFormat="1">
      <c r="A1668" s="13"/>
      <c r="B1668" s="229"/>
      <c r="C1668" s="230"/>
      <c r="D1668" s="231" t="s">
        <v>152</v>
      </c>
      <c r="E1668" s="232" t="s">
        <v>1</v>
      </c>
      <c r="F1668" s="233" t="s">
        <v>2051</v>
      </c>
      <c r="G1668" s="230"/>
      <c r="H1668" s="232" t="s">
        <v>1</v>
      </c>
      <c r="I1668" s="234"/>
      <c r="J1668" s="230"/>
      <c r="K1668" s="230"/>
      <c r="L1668" s="235"/>
      <c r="M1668" s="236"/>
      <c r="N1668" s="237"/>
      <c r="O1668" s="237"/>
      <c r="P1668" s="237"/>
      <c r="Q1668" s="237"/>
      <c r="R1668" s="237"/>
      <c r="S1668" s="237"/>
      <c r="T1668" s="238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39" t="s">
        <v>152</v>
      </c>
      <c r="AU1668" s="239" t="s">
        <v>150</v>
      </c>
      <c r="AV1668" s="13" t="s">
        <v>81</v>
      </c>
      <c r="AW1668" s="13" t="s">
        <v>30</v>
      </c>
      <c r="AX1668" s="13" t="s">
        <v>73</v>
      </c>
      <c r="AY1668" s="239" t="s">
        <v>141</v>
      </c>
    </row>
    <row r="1669" s="14" customFormat="1">
      <c r="A1669" s="14"/>
      <c r="B1669" s="240"/>
      <c r="C1669" s="241"/>
      <c r="D1669" s="231" t="s">
        <v>152</v>
      </c>
      <c r="E1669" s="242" t="s">
        <v>1</v>
      </c>
      <c r="F1669" s="243" t="s">
        <v>2052</v>
      </c>
      <c r="G1669" s="241"/>
      <c r="H1669" s="244">
        <v>6.3289999999999997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0" t="s">
        <v>152</v>
      </c>
      <c r="AU1669" s="250" t="s">
        <v>150</v>
      </c>
      <c r="AV1669" s="14" t="s">
        <v>150</v>
      </c>
      <c r="AW1669" s="14" t="s">
        <v>30</v>
      </c>
      <c r="AX1669" s="14" t="s">
        <v>73</v>
      </c>
      <c r="AY1669" s="250" t="s">
        <v>141</v>
      </c>
    </row>
    <row r="1670" s="13" customFormat="1">
      <c r="A1670" s="13"/>
      <c r="B1670" s="229"/>
      <c r="C1670" s="230"/>
      <c r="D1670" s="231" t="s">
        <v>152</v>
      </c>
      <c r="E1670" s="232" t="s">
        <v>1</v>
      </c>
      <c r="F1670" s="233" t="s">
        <v>2053</v>
      </c>
      <c r="G1670" s="230"/>
      <c r="H1670" s="232" t="s">
        <v>1</v>
      </c>
      <c r="I1670" s="234"/>
      <c r="J1670" s="230"/>
      <c r="K1670" s="230"/>
      <c r="L1670" s="235"/>
      <c r="M1670" s="236"/>
      <c r="N1670" s="237"/>
      <c r="O1670" s="237"/>
      <c r="P1670" s="237"/>
      <c r="Q1670" s="237"/>
      <c r="R1670" s="237"/>
      <c r="S1670" s="237"/>
      <c r="T1670" s="23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39" t="s">
        <v>152</v>
      </c>
      <c r="AU1670" s="239" t="s">
        <v>150</v>
      </c>
      <c r="AV1670" s="13" t="s">
        <v>81</v>
      </c>
      <c r="AW1670" s="13" t="s">
        <v>30</v>
      </c>
      <c r="AX1670" s="13" t="s">
        <v>73</v>
      </c>
      <c r="AY1670" s="239" t="s">
        <v>141</v>
      </c>
    </row>
    <row r="1671" s="14" customFormat="1">
      <c r="A1671" s="14"/>
      <c r="B1671" s="240"/>
      <c r="C1671" s="241"/>
      <c r="D1671" s="231" t="s">
        <v>152</v>
      </c>
      <c r="E1671" s="242" t="s">
        <v>1</v>
      </c>
      <c r="F1671" s="243" t="s">
        <v>2054</v>
      </c>
      <c r="G1671" s="241"/>
      <c r="H1671" s="244">
        <v>5.9000000000000004</v>
      </c>
      <c r="I1671" s="245"/>
      <c r="J1671" s="241"/>
      <c r="K1671" s="241"/>
      <c r="L1671" s="246"/>
      <c r="M1671" s="247"/>
      <c r="N1671" s="248"/>
      <c r="O1671" s="248"/>
      <c r="P1671" s="248"/>
      <c r="Q1671" s="248"/>
      <c r="R1671" s="248"/>
      <c r="S1671" s="248"/>
      <c r="T1671" s="24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0" t="s">
        <v>152</v>
      </c>
      <c r="AU1671" s="250" t="s">
        <v>150</v>
      </c>
      <c r="AV1671" s="14" t="s">
        <v>150</v>
      </c>
      <c r="AW1671" s="14" t="s">
        <v>30</v>
      </c>
      <c r="AX1671" s="14" t="s">
        <v>73</v>
      </c>
      <c r="AY1671" s="250" t="s">
        <v>141</v>
      </c>
    </row>
    <row r="1672" s="13" customFormat="1">
      <c r="A1672" s="13"/>
      <c r="B1672" s="229"/>
      <c r="C1672" s="230"/>
      <c r="D1672" s="231" t="s">
        <v>152</v>
      </c>
      <c r="E1672" s="232" t="s">
        <v>1</v>
      </c>
      <c r="F1672" s="233" t="s">
        <v>2055</v>
      </c>
      <c r="G1672" s="230"/>
      <c r="H1672" s="232" t="s">
        <v>1</v>
      </c>
      <c r="I1672" s="234"/>
      <c r="J1672" s="230"/>
      <c r="K1672" s="230"/>
      <c r="L1672" s="235"/>
      <c r="M1672" s="236"/>
      <c r="N1672" s="237"/>
      <c r="O1672" s="237"/>
      <c r="P1672" s="237"/>
      <c r="Q1672" s="237"/>
      <c r="R1672" s="237"/>
      <c r="S1672" s="237"/>
      <c r="T1672" s="238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39" t="s">
        <v>152</v>
      </c>
      <c r="AU1672" s="239" t="s">
        <v>150</v>
      </c>
      <c r="AV1672" s="13" t="s">
        <v>81</v>
      </c>
      <c r="AW1672" s="13" t="s">
        <v>30</v>
      </c>
      <c r="AX1672" s="13" t="s">
        <v>73</v>
      </c>
      <c r="AY1672" s="239" t="s">
        <v>141</v>
      </c>
    </row>
    <row r="1673" s="14" customFormat="1">
      <c r="A1673" s="14"/>
      <c r="B1673" s="240"/>
      <c r="C1673" s="241"/>
      <c r="D1673" s="231" t="s">
        <v>152</v>
      </c>
      <c r="E1673" s="242" t="s">
        <v>1</v>
      </c>
      <c r="F1673" s="243" t="s">
        <v>2056</v>
      </c>
      <c r="G1673" s="241"/>
      <c r="H1673" s="244">
        <v>9.9800000000000004</v>
      </c>
      <c r="I1673" s="245"/>
      <c r="J1673" s="241"/>
      <c r="K1673" s="241"/>
      <c r="L1673" s="246"/>
      <c r="M1673" s="247"/>
      <c r="N1673" s="248"/>
      <c r="O1673" s="248"/>
      <c r="P1673" s="248"/>
      <c r="Q1673" s="248"/>
      <c r="R1673" s="248"/>
      <c r="S1673" s="248"/>
      <c r="T1673" s="249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50" t="s">
        <v>152</v>
      </c>
      <c r="AU1673" s="250" t="s">
        <v>150</v>
      </c>
      <c r="AV1673" s="14" t="s">
        <v>150</v>
      </c>
      <c r="AW1673" s="14" t="s">
        <v>30</v>
      </c>
      <c r="AX1673" s="14" t="s">
        <v>73</v>
      </c>
      <c r="AY1673" s="250" t="s">
        <v>141</v>
      </c>
    </row>
    <row r="1674" s="13" customFormat="1">
      <c r="A1674" s="13"/>
      <c r="B1674" s="229"/>
      <c r="C1674" s="230"/>
      <c r="D1674" s="231" t="s">
        <v>152</v>
      </c>
      <c r="E1674" s="232" t="s">
        <v>1</v>
      </c>
      <c r="F1674" s="233" t="s">
        <v>2057</v>
      </c>
      <c r="G1674" s="230"/>
      <c r="H1674" s="232" t="s">
        <v>1</v>
      </c>
      <c r="I1674" s="234"/>
      <c r="J1674" s="230"/>
      <c r="K1674" s="230"/>
      <c r="L1674" s="235"/>
      <c r="M1674" s="236"/>
      <c r="N1674" s="237"/>
      <c r="O1674" s="237"/>
      <c r="P1674" s="237"/>
      <c r="Q1674" s="237"/>
      <c r="R1674" s="237"/>
      <c r="S1674" s="237"/>
      <c r="T1674" s="23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9" t="s">
        <v>152</v>
      </c>
      <c r="AU1674" s="239" t="s">
        <v>150</v>
      </c>
      <c r="AV1674" s="13" t="s">
        <v>81</v>
      </c>
      <c r="AW1674" s="13" t="s">
        <v>30</v>
      </c>
      <c r="AX1674" s="13" t="s">
        <v>73</v>
      </c>
      <c r="AY1674" s="239" t="s">
        <v>141</v>
      </c>
    </row>
    <row r="1675" s="14" customFormat="1">
      <c r="A1675" s="14"/>
      <c r="B1675" s="240"/>
      <c r="C1675" s="241"/>
      <c r="D1675" s="231" t="s">
        <v>152</v>
      </c>
      <c r="E1675" s="242" t="s">
        <v>1</v>
      </c>
      <c r="F1675" s="243" t="s">
        <v>2058</v>
      </c>
      <c r="G1675" s="241"/>
      <c r="H1675" s="244">
        <v>4.9550000000000001</v>
      </c>
      <c r="I1675" s="245"/>
      <c r="J1675" s="241"/>
      <c r="K1675" s="241"/>
      <c r="L1675" s="246"/>
      <c r="M1675" s="247"/>
      <c r="N1675" s="248"/>
      <c r="O1675" s="248"/>
      <c r="P1675" s="248"/>
      <c r="Q1675" s="248"/>
      <c r="R1675" s="248"/>
      <c r="S1675" s="248"/>
      <c r="T1675" s="24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0" t="s">
        <v>152</v>
      </c>
      <c r="AU1675" s="250" t="s">
        <v>150</v>
      </c>
      <c r="AV1675" s="14" t="s">
        <v>150</v>
      </c>
      <c r="AW1675" s="14" t="s">
        <v>30</v>
      </c>
      <c r="AX1675" s="14" t="s">
        <v>73</v>
      </c>
      <c r="AY1675" s="250" t="s">
        <v>141</v>
      </c>
    </row>
    <row r="1676" s="13" customFormat="1">
      <c r="A1676" s="13"/>
      <c r="B1676" s="229"/>
      <c r="C1676" s="230"/>
      <c r="D1676" s="231" t="s">
        <v>152</v>
      </c>
      <c r="E1676" s="232" t="s">
        <v>1</v>
      </c>
      <c r="F1676" s="233" t="s">
        <v>2059</v>
      </c>
      <c r="G1676" s="230"/>
      <c r="H1676" s="232" t="s">
        <v>1</v>
      </c>
      <c r="I1676" s="234"/>
      <c r="J1676" s="230"/>
      <c r="K1676" s="230"/>
      <c r="L1676" s="235"/>
      <c r="M1676" s="236"/>
      <c r="N1676" s="237"/>
      <c r="O1676" s="237"/>
      <c r="P1676" s="237"/>
      <c r="Q1676" s="237"/>
      <c r="R1676" s="237"/>
      <c r="S1676" s="237"/>
      <c r="T1676" s="23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9" t="s">
        <v>152</v>
      </c>
      <c r="AU1676" s="239" t="s">
        <v>150</v>
      </c>
      <c r="AV1676" s="13" t="s">
        <v>81</v>
      </c>
      <c r="AW1676" s="13" t="s">
        <v>30</v>
      </c>
      <c r="AX1676" s="13" t="s">
        <v>73</v>
      </c>
      <c r="AY1676" s="239" t="s">
        <v>141</v>
      </c>
    </row>
    <row r="1677" s="14" customFormat="1">
      <c r="A1677" s="14"/>
      <c r="B1677" s="240"/>
      <c r="C1677" s="241"/>
      <c r="D1677" s="231" t="s">
        <v>152</v>
      </c>
      <c r="E1677" s="242" t="s">
        <v>1</v>
      </c>
      <c r="F1677" s="243" t="s">
        <v>2060</v>
      </c>
      <c r="G1677" s="241"/>
      <c r="H1677" s="244">
        <v>4.9880000000000004</v>
      </c>
      <c r="I1677" s="245"/>
      <c r="J1677" s="241"/>
      <c r="K1677" s="241"/>
      <c r="L1677" s="246"/>
      <c r="M1677" s="247"/>
      <c r="N1677" s="248"/>
      <c r="O1677" s="248"/>
      <c r="P1677" s="248"/>
      <c r="Q1677" s="248"/>
      <c r="R1677" s="248"/>
      <c r="S1677" s="248"/>
      <c r="T1677" s="249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0" t="s">
        <v>152</v>
      </c>
      <c r="AU1677" s="250" t="s">
        <v>150</v>
      </c>
      <c r="AV1677" s="14" t="s">
        <v>150</v>
      </c>
      <c r="AW1677" s="14" t="s">
        <v>30</v>
      </c>
      <c r="AX1677" s="14" t="s">
        <v>73</v>
      </c>
      <c r="AY1677" s="250" t="s">
        <v>141</v>
      </c>
    </row>
    <row r="1678" s="13" customFormat="1">
      <c r="A1678" s="13"/>
      <c r="B1678" s="229"/>
      <c r="C1678" s="230"/>
      <c r="D1678" s="231" t="s">
        <v>152</v>
      </c>
      <c r="E1678" s="232" t="s">
        <v>1</v>
      </c>
      <c r="F1678" s="233" t="s">
        <v>2061</v>
      </c>
      <c r="G1678" s="230"/>
      <c r="H1678" s="232" t="s">
        <v>1</v>
      </c>
      <c r="I1678" s="234"/>
      <c r="J1678" s="230"/>
      <c r="K1678" s="230"/>
      <c r="L1678" s="235"/>
      <c r="M1678" s="236"/>
      <c r="N1678" s="237"/>
      <c r="O1678" s="237"/>
      <c r="P1678" s="237"/>
      <c r="Q1678" s="237"/>
      <c r="R1678" s="237"/>
      <c r="S1678" s="237"/>
      <c r="T1678" s="238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39" t="s">
        <v>152</v>
      </c>
      <c r="AU1678" s="239" t="s">
        <v>150</v>
      </c>
      <c r="AV1678" s="13" t="s">
        <v>81</v>
      </c>
      <c r="AW1678" s="13" t="s">
        <v>30</v>
      </c>
      <c r="AX1678" s="13" t="s">
        <v>73</v>
      </c>
      <c r="AY1678" s="239" t="s">
        <v>141</v>
      </c>
    </row>
    <row r="1679" s="14" customFormat="1">
      <c r="A1679" s="14"/>
      <c r="B1679" s="240"/>
      <c r="C1679" s="241"/>
      <c r="D1679" s="231" t="s">
        <v>152</v>
      </c>
      <c r="E1679" s="242" t="s">
        <v>1</v>
      </c>
      <c r="F1679" s="243" t="s">
        <v>2062</v>
      </c>
      <c r="G1679" s="241"/>
      <c r="H1679" s="244">
        <v>3.024</v>
      </c>
      <c r="I1679" s="245"/>
      <c r="J1679" s="241"/>
      <c r="K1679" s="241"/>
      <c r="L1679" s="246"/>
      <c r="M1679" s="247"/>
      <c r="N1679" s="248"/>
      <c r="O1679" s="248"/>
      <c r="P1679" s="248"/>
      <c r="Q1679" s="248"/>
      <c r="R1679" s="248"/>
      <c r="S1679" s="248"/>
      <c r="T1679" s="249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0" t="s">
        <v>152</v>
      </c>
      <c r="AU1679" s="250" t="s">
        <v>150</v>
      </c>
      <c r="AV1679" s="14" t="s">
        <v>150</v>
      </c>
      <c r="AW1679" s="14" t="s">
        <v>30</v>
      </c>
      <c r="AX1679" s="14" t="s">
        <v>73</v>
      </c>
      <c r="AY1679" s="250" t="s">
        <v>141</v>
      </c>
    </row>
    <row r="1680" s="13" customFormat="1">
      <c r="A1680" s="13"/>
      <c r="B1680" s="229"/>
      <c r="C1680" s="230"/>
      <c r="D1680" s="231" t="s">
        <v>152</v>
      </c>
      <c r="E1680" s="232" t="s">
        <v>1</v>
      </c>
      <c r="F1680" s="233" t="s">
        <v>2063</v>
      </c>
      <c r="G1680" s="230"/>
      <c r="H1680" s="232" t="s">
        <v>1</v>
      </c>
      <c r="I1680" s="234"/>
      <c r="J1680" s="230"/>
      <c r="K1680" s="230"/>
      <c r="L1680" s="235"/>
      <c r="M1680" s="236"/>
      <c r="N1680" s="237"/>
      <c r="O1680" s="237"/>
      <c r="P1680" s="237"/>
      <c r="Q1680" s="237"/>
      <c r="R1680" s="237"/>
      <c r="S1680" s="237"/>
      <c r="T1680" s="23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9" t="s">
        <v>152</v>
      </c>
      <c r="AU1680" s="239" t="s">
        <v>150</v>
      </c>
      <c r="AV1680" s="13" t="s">
        <v>81</v>
      </c>
      <c r="AW1680" s="13" t="s">
        <v>30</v>
      </c>
      <c r="AX1680" s="13" t="s">
        <v>73</v>
      </c>
      <c r="AY1680" s="239" t="s">
        <v>141</v>
      </c>
    </row>
    <row r="1681" s="13" customFormat="1">
      <c r="A1681" s="13"/>
      <c r="B1681" s="229"/>
      <c r="C1681" s="230"/>
      <c r="D1681" s="231" t="s">
        <v>152</v>
      </c>
      <c r="E1681" s="232" t="s">
        <v>1</v>
      </c>
      <c r="F1681" s="233" t="s">
        <v>2064</v>
      </c>
      <c r="G1681" s="230"/>
      <c r="H1681" s="232" t="s">
        <v>1</v>
      </c>
      <c r="I1681" s="234"/>
      <c r="J1681" s="230"/>
      <c r="K1681" s="230"/>
      <c r="L1681" s="235"/>
      <c r="M1681" s="236"/>
      <c r="N1681" s="237"/>
      <c r="O1681" s="237"/>
      <c r="P1681" s="237"/>
      <c r="Q1681" s="237"/>
      <c r="R1681" s="237"/>
      <c r="S1681" s="237"/>
      <c r="T1681" s="23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9" t="s">
        <v>152</v>
      </c>
      <c r="AU1681" s="239" t="s">
        <v>150</v>
      </c>
      <c r="AV1681" s="13" t="s">
        <v>81</v>
      </c>
      <c r="AW1681" s="13" t="s">
        <v>30</v>
      </c>
      <c r="AX1681" s="13" t="s">
        <v>73</v>
      </c>
      <c r="AY1681" s="239" t="s">
        <v>141</v>
      </c>
    </row>
    <row r="1682" s="14" customFormat="1">
      <c r="A1682" s="14"/>
      <c r="B1682" s="240"/>
      <c r="C1682" s="241"/>
      <c r="D1682" s="231" t="s">
        <v>152</v>
      </c>
      <c r="E1682" s="242" t="s">
        <v>1</v>
      </c>
      <c r="F1682" s="243" t="s">
        <v>2065</v>
      </c>
      <c r="G1682" s="241"/>
      <c r="H1682" s="244">
        <v>3.8500000000000001</v>
      </c>
      <c r="I1682" s="245"/>
      <c r="J1682" s="241"/>
      <c r="K1682" s="241"/>
      <c r="L1682" s="246"/>
      <c r="M1682" s="247"/>
      <c r="N1682" s="248"/>
      <c r="O1682" s="248"/>
      <c r="P1682" s="248"/>
      <c r="Q1682" s="248"/>
      <c r="R1682" s="248"/>
      <c r="S1682" s="248"/>
      <c r="T1682" s="249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0" t="s">
        <v>152</v>
      </c>
      <c r="AU1682" s="250" t="s">
        <v>150</v>
      </c>
      <c r="AV1682" s="14" t="s">
        <v>150</v>
      </c>
      <c r="AW1682" s="14" t="s">
        <v>30</v>
      </c>
      <c r="AX1682" s="14" t="s">
        <v>73</v>
      </c>
      <c r="AY1682" s="250" t="s">
        <v>141</v>
      </c>
    </row>
    <row r="1683" s="13" customFormat="1">
      <c r="A1683" s="13"/>
      <c r="B1683" s="229"/>
      <c r="C1683" s="230"/>
      <c r="D1683" s="231" t="s">
        <v>152</v>
      </c>
      <c r="E1683" s="232" t="s">
        <v>1</v>
      </c>
      <c r="F1683" s="233" t="s">
        <v>2066</v>
      </c>
      <c r="G1683" s="230"/>
      <c r="H1683" s="232" t="s">
        <v>1</v>
      </c>
      <c r="I1683" s="234"/>
      <c r="J1683" s="230"/>
      <c r="K1683" s="230"/>
      <c r="L1683" s="235"/>
      <c r="M1683" s="236"/>
      <c r="N1683" s="237"/>
      <c r="O1683" s="237"/>
      <c r="P1683" s="237"/>
      <c r="Q1683" s="237"/>
      <c r="R1683" s="237"/>
      <c r="S1683" s="237"/>
      <c r="T1683" s="238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9" t="s">
        <v>152</v>
      </c>
      <c r="AU1683" s="239" t="s">
        <v>150</v>
      </c>
      <c r="AV1683" s="13" t="s">
        <v>81</v>
      </c>
      <c r="AW1683" s="13" t="s">
        <v>30</v>
      </c>
      <c r="AX1683" s="13" t="s">
        <v>73</v>
      </c>
      <c r="AY1683" s="239" t="s">
        <v>141</v>
      </c>
    </row>
    <row r="1684" s="14" customFormat="1">
      <c r="A1684" s="14"/>
      <c r="B1684" s="240"/>
      <c r="C1684" s="241"/>
      <c r="D1684" s="231" t="s">
        <v>152</v>
      </c>
      <c r="E1684" s="242" t="s">
        <v>1</v>
      </c>
      <c r="F1684" s="243" t="s">
        <v>2065</v>
      </c>
      <c r="G1684" s="241"/>
      <c r="H1684" s="244">
        <v>3.8500000000000001</v>
      </c>
      <c r="I1684" s="245"/>
      <c r="J1684" s="241"/>
      <c r="K1684" s="241"/>
      <c r="L1684" s="246"/>
      <c r="M1684" s="247"/>
      <c r="N1684" s="248"/>
      <c r="O1684" s="248"/>
      <c r="P1684" s="248"/>
      <c r="Q1684" s="248"/>
      <c r="R1684" s="248"/>
      <c r="S1684" s="248"/>
      <c r="T1684" s="249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0" t="s">
        <v>152</v>
      </c>
      <c r="AU1684" s="250" t="s">
        <v>150</v>
      </c>
      <c r="AV1684" s="14" t="s">
        <v>150</v>
      </c>
      <c r="AW1684" s="14" t="s">
        <v>30</v>
      </c>
      <c r="AX1684" s="14" t="s">
        <v>73</v>
      </c>
      <c r="AY1684" s="250" t="s">
        <v>141</v>
      </c>
    </row>
    <row r="1685" s="13" customFormat="1">
      <c r="A1685" s="13"/>
      <c r="B1685" s="229"/>
      <c r="C1685" s="230"/>
      <c r="D1685" s="231" t="s">
        <v>152</v>
      </c>
      <c r="E1685" s="232" t="s">
        <v>1</v>
      </c>
      <c r="F1685" s="233" t="s">
        <v>2067</v>
      </c>
      <c r="G1685" s="230"/>
      <c r="H1685" s="232" t="s">
        <v>1</v>
      </c>
      <c r="I1685" s="234"/>
      <c r="J1685" s="230"/>
      <c r="K1685" s="230"/>
      <c r="L1685" s="235"/>
      <c r="M1685" s="236"/>
      <c r="N1685" s="237"/>
      <c r="O1685" s="237"/>
      <c r="P1685" s="237"/>
      <c r="Q1685" s="237"/>
      <c r="R1685" s="237"/>
      <c r="S1685" s="237"/>
      <c r="T1685" s="238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39" t="s">
        <v>152</v>
      </c>
      <c r="AU1685" s="239" t="s">
        <v>150</v>
      </c>
      <c r="AV1685" s="13" t="s">
        <v>81</v>
      </c>
      <c r="AW1685" s="13" t="s">
        <v>30</v>
      </c>
      <c r="AX1685" s="13" t="s">
        <v>73</v>
      </c>
      <c r="AY1685" s="239" t="s">
        <v>141</v>
      </c>
    </row>
    <row r="1686" s="14" customFormat="1">
      <c r="A1686" s="14"/>
      <c r="B1686" s="240"/>
      <c r="C1686" s="241"/>
      <c r="D1686" s="231" t="s">
        <v>152</v>
      </c>
      <c r="E1686" s="242" t="s">
        <v>1</v>
      </c>
      <c r="F1686" s="243" t="s">
        <v>2068</v>
      </c>
      <c r="G1686" s="241"/>
      <c r="H1686" s="244">
        <v>11</v>
      </c>
      <c r="I1686" s="245"/>
      <c r="J1686" s="241"/>
      <c r="K1686" s="241"/>
      <c r="L1686" s="246"/>
      <c r="M1686" s="247"/>
      <c r="N1686" s="248"/>
      <c r="O1686" s="248"/>
      <c r="P1686" s="248"/>
      <c r="Q1686" s="248"/>
      <c r="R1686" s="248"/>
      <c r="S1686" s="248"/>
      <c r="T1686" s="249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0" t="s">
        <v>152</v>
      </c>
      <c r="AU1686" s="250" t="s">
        <v>150</v>
      </c>
      <c r="AV1686" s="14" t="s">
        <v>150</v>
      </c>
      <c r="AW1686" s="14" t="s">
        <v>30</v>
      </c>
      <c r="AX1686" s="14" t="s">
        <v>73</v>
      </c>
      <c r="AY1686" s="250" t="s">
        <v>141</v>
      </c>
    </row>
    <row r="1687" s="13" customFormat="1">
      <c r="A1687" s="13"/>
      <c r="B1687" s="229"/>
      <c r="C1687" s="230"/>
      <c r="D1687" s="231" t="s">
        <v>152</v>
      </c>
      <c r="E1687" s="232" t="s">
        <v>1</v>
      </c>
      <c r="F1687" s="233" t="s">
        <v>234</v>
      </c>
      <c r="G1687" s="230"/>
      <c r="H1687" s="232" t="s">
        <v>1</v>
      </c>
      <c r="I1687" s="234"/>
      <c r="J1687" s="230"/>
      <c r="K1687" s="230"/>
      <c r="L1687" s="235"/>
      <c r="M1687" s="236"/>
      <c r="N1687" s="237"/>
      <c r="O1687" s="237"/>
      <c r="P1687" s="237"/>
      <c r="Q1687" s="237"/>
      <c r="R1687" s="237"/>
      <c r="S1687" s="237"/>
      <c r="T1687" s="238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39" t="s">
        <v>152</v>
      </c>
      <c r="AU1687" s="239" t="s">
        <v>150</v>
      </c>
      <c r="AV1687" s="13" t="s">
        <v>81</v>
      </c>
      <c r="AW1687" s="13" t="s">
        <v>30</v>
      </c>
      <c r="AX1687" s="13" t="s">
        <v>73</v>
      </c>
      <c r="AY1687" s="239" t="s">
        <v>141</v>
      </c>
    </row>
    <row r="1688" s="14" customFormat="1">
      <c r="A1688" s="14"/>
      <c r="B1688" s="240"/>
      <c r="C1688" s="241"/>
      <c r="D1688" s="231" t="s">
        <v>152</v>
      </c>
      <c r="E1688" s="242" t="s">
        <v>1</v>
      </c>
      <c r="F1688" s="243" t="s">
        <v>2065</v>
      </c>
      <c r="G1688" s="241"/>
      <c r="H1688" s="244">
        <v>3.8500000000000001</v>
      </c>
      <c r="I1688" s="245"/>
      <c r="J1688" s="241"/>
      <c r="K1688" s="241"/>
      <c r="L1688" s="246"/>
      <c r="M1688" s="247"/>
      <c r="N1688" s="248"/>
      <c r="O1688" s="248"/>
      <c r="P1688" s="248"/>
      <c r="Q1688" s="248"/>
      <c r="R1688" s="248"/>
      <c r="S1688" s="248"/>
      <c r="T1688" s="249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50" t="s">
        <v>152</v>
      </c>
      <c r="AU1688" s="250" t="s">
        <v>150</v>
      </c>
      <c r="AV1688" s="14" t="s">
        <v>150</v>
      </c>
      <c r="AW1688" s="14" t="s">
        <v>30</v>
      </c>
      <c r="AX1688" s="14" t="s">
        <v>73</v>
      </c>
      <c r="AY1688" s="250" t="s">
        <v>141</v>
      </c>
    </row>
    <row r="1689" s="13" customFormat="1">
      <c r="A1689" s="13"/>
      <c r="B1689" s="229"/>
      <c r="C1689" s="230"/>
      <c r="D1689" s="231" t="s">
        <v>152</v>
      </c>
      <c r="E1689" s="232" t="s">
        <v>1</v>
      </c>
      <c r="F1689" s="233" t="s">
        <v>2069</v>
      </c>
      <c r="G1689" s="230"/>
      <c r="H1689" s="232" t="s">
        <v>1</v>
      </c>
      <c r="I1689" s="234"/>
      <c r="J1689" s="230"/>
      <c r="K1689" s="230"/>
      <c r="L1689" s="235"/>
      <c r="M1689" s="236"/>
      <c r="N1689" s="237"/>
      <c r="O1689" s="237"/>
      <c r="P1689" s="237"/>
      <c r="Q1689" s="237"/>
      <c r="R1689" s="237"/>
      <c r="S1689" s="237"/>
      <c r="T1689" s="238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39" t="s">
        <v>152</v>
      </c>
      <c r="AU1689" s="239" t="s">
        <v>150</v>
      </c>
      <c r="AV1689" s="13" t="s">
        <v>81</v>
      </c>
      <c r="AW1689" s="13" t="s">
        <v>30</v>
      </c>
      <c r="AX1689" s="13" t="s">
        <v>73</v>
      </c>
      <c r="AY1689" s="239" t="s">
        <v>141</v>
      </c>
    </row>
    <row r="1690" s="14" customFormat="1">
      <c r="A1690" s="14"/>
      <c r="B1690" s="240"/>
      <c r="C1690" s="241"/>
      <c r="D1690" s="231" t="s">
        <v>152</v>
      </c>
      <c r="E1690" s="242" t="s">
        <v>1</v>
      </c>
      <c r="F1690" s="243" t="s">
        <v>2065</v>
      </c>
      <c r="G1690" s="241"/>
      <c r="H1690" s="244">
        <v>3.8500000000000001</v>
      </c>
      <c r="I1690" s="245"/>
      <c r="J1690" s="241"/>
      <c r="K1690" s="241"/>
      <c r="L1690" s="246"/>
      <c r="M1690" s="247"/>
      <c r="N1690" s="248"/>
      <c r="O1690" s="248"/>
      <c r="P1690" s="248"/>
      <c r="Q1690" s="248"/>
      <c r="R1690" s="248"/>
      <c r="S1690" s="248"/>
      <c r="T1690" s="249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0" t="s">
        <v>152</v>
      </c>
      <c r="AU1690" s="250" t="s">
        <v>150</v>
      </c>
      <c r="AV1690" s="14" t="s">
        <v>150</v>
      </c>
      <c r="AW1690" s="14" t="s">
        <v>30</v>
      </c>
      <c r="AX1690" s="14" t="s">
        <v>73</v>
      </c>
      <c r="AY1690" s="250" t="s">
        <v>141</v>
      </c>
    </row>
    <row r="1691" s="13" customFormat="1">
      <c r="A1691" s="13"/>
      <c r="B1691" s="229"/>
      <c r="C1691" s="230"/>
      <c r="D1691" s="231" t="s">
        <v>152</v>
      </c>
      <c r="E1691" s="232" t="s">
        <v>1</v>
      </c>
      <c r="F1691" s="233" t="s">
        <v>2070</v>
      </c>
      <c r="G1691" s="230"/>
      <c r="H1691" s="232" t="s">
        <v>1</v>
      </c>
      <c r="I1691" s="234"/>
      <c r="J1691" s="230"/>
      <c r="K1691" s="230"/>
      <c r="L1691" s="235"/>
      <c r="M1691" s="236"/>
      <c r="N1691" s="237"/>
      <c r="O1691" s="237"/>
      <c r="P1691" s="237"/>
      <c r="Q1691" s="237"/>
      <c r="R1691" s="237"/>
      <c r="S1691" s="237"/>
      <c r="T1691" s="238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39" t="s">
        <v>152</v>
      </c>
      <c r="AU1691" s="239" t="s">
        <v>150</v>
      </c>
      <c r="AV1691" s="13" t="s">
        <v>81</v>
      </c>
      <c r="AW1691" s="13" t="s">
        <v>30</v>
      </c>
      <c r="AX1691" s="13" t="s">
        <v>73</v>
      </c>
      <c r="AY1691" s="239" t="s">
        <v>141</v>
      </c>
    </row>
    <row r="1692" s="14" customFormat="1">
      <c r="A1692" s="14"/>
      <c r="B1692" s="240"/>
      <c r="C1692" s="241"/>
      <c r="D1692" s="231" t="s">
        <v>152</v>
      </c>
      <c r="E1692" s="242" t="s">
        <v>1</v>
      </c>
      <c r="F1692" s="243" t="s">
        <v>2065</v>
      </c>
      <c r="G1692" s="241"/>
      <c r="H1692" s="244">
        <v>3.8500000000000001</v>
      </c>
      <c r="I1692" s="245"/>
      <c r="J1692" s="241"/>
      <c r="K1692" s="241"/>
      <c r="L1692" s="246"/>
      <c r="M1692" s="247"/>
      <c r="N1692" s="248"/>
      <c r="O1692" s="248"/>
      <c r="P1692" s="248"/>
      <c r="Q1692" s="248"/>
      <c r="R1692" s="248"/>
      <c r="S1692" s="248"/>
      <c r="T1692" s="249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0" t="s">
        <v>152</v>
      </c>
      <c r="AU1692" s="250" t="s">
        <v>150</v>
      </c>
      <c r="AV1692" s="14" t="s">
        <v>150</v>
      </c>
      <c r="AW1692" s="14" t="s">
        <v>30</v>
      </c>
      <c r="AX1692" s="14" t="s">
        <v>73</v>
      </c>
      <c r="AY1692" s="250" t="s">
        <v>141</v>
      </c>
    </row>
    <row r="1693" s="15" customFormat="1">
      <c r="A1693" s="15"/>
      <c r="B1693" s="251"/>
      <c r="C1693" s="252"/>
      <c r="D1693" s="231" t="s">
        <v>152</v>
      </c>
      <c r="E1693" s="253" t="s">
        <v>1</v>
      </c>
      <c r="F1693" s="254" t="s">
        <v>170</v>
      </c>
      <c r="G1693" s="252"/>
      <c r="H1693" s="255">
        <v>65.426000000000002</v>
      </c>
      <c r="I1693" s="256"/>
      <c r="J1693" s="252"/>
      <c r="K1693" s="252"/>
      <c r="L1693" s="257"/>
      <c r="M1693" s="258"/>
      <c r="N1693" s="259"/>
      <c r="O1693" s="259"/>
      <c r="P1693" s="259"/>
      <c r="Q1693" s="259"/>
      <c r="R1693" s="259"/>
      <c r="S1693" s="259"/>
      <c r="T1693" s="260"/>
      <c r="U1693" s="15"/>
      <c r="V1693" s="15"/>
      <c r="W1693" s="15"/>
      <c r="X1693" s="15"/>
      <c r="Y1693" s="15"/>
      <c r="Z1693" s="15"/>
      <c r="AA1693" s="15"/>
      <c r="AB1693" s="15"/>
      <c r="AC1693" s="15"/>
      <c r="AD1693" s="15"/>
      <c r="AE1693" s="15"/>
      <c r="AT1693" s="261" t="s">
        <v>152</v>
      </c>
      <c r="AU1693" s="261" t="s">
        <v>150</v>
      </c>
      <c r="AV1693" s="15" t="s">
        <v>149</v>
      </c>
      <c r="AW1693" s="15" t="s">
        <v>30</v>
      </c>
      <c r="AX1693" s="15" t="s">
        <v>81</v>
      </c>
      <c r="AY1693" s="261" t="s">
        <v>141</v>
      </c>
    </row>
    <row r="1694" s="2" customFormat="1" ht="24.15" customHeight="1">
      <c r="A1694" s="38"/>
      <c r="B1694" s="39"/>
      <c r="C1694" s="215" t="s">
        <v>2083</v>
      </c>
      <c r="D1694" s="215" t="s">
        <v>145</v>
      </c>
      <c r="E1694" s="216" t="s">
        <v>2084</v>
      </c>
      <c r="F1694" s="217" t="s">
        <v>2085</v>
      </c>
      <c r="G1694" s="218" t="s">
        <v>148</v>
      </c>
      <c r="H1694" s="219">
        <v>65.426000000000002</v>
      </c>
      <c r="I1694" s="220"/>
      <c r="J1694" s="221">
        <f>ROUND(I1694*H1694,2)</f>
        <v>0</v>
      </c>
      <c r="K1694" s="222"/>
      <c r="L1694" s="44"/>
      <c r="M1694" s="223" t="s">
        <v>1</v>
      </c>
      <c r="N1694" s="224" t="s">
        <v>39</v>
      </c>
      <c r="O1694" s="91"/>
      <c r="P1694" s="225">
        <f>O1694*H1694</f>
        <v>0</v>
      </c>
      <c r="Q1694" s="225">
        <v>0.00017000000000000001</v>
      </c>
      <c r="R1694" s="225">
        <f>Q1694*H1694</f>
        <v>0.011122420000000001</v>
      </c>
      <c r="S1694" s="225">
        <v>0</v>
      </c>
      <c r="T1694" s="226">
        <f>S1694*H1694</f>
        <v>0</v>
      </c>
      <c r="U1694" s="38"/>
      <c r="V1694" s="38"/>
      <c r="W1694" s="38"/>
      <c r="X1694" s="38"/>
      <c r="Y1694" s="38"/>
      <c r="Z1694" s="38"/>
      <c r="AA1694" s="38"/>
      <c r="AB1694" s="38"/>
      <c r="AC1694" s="38"/>
      <c r="AD1694" s="38"/>
      <c r="AE1694" s="38"/>
      <c r="AR1694" s="227" t="s">
        <v>457</v>
      </c>
      <c r="AT1694" s="227" t="s">
        <v>145</v>
      </c>
      <c r="AU1694" s="227" t="s">
        <v>150</v>
      </c>
      <c r="AY1694" s="17" t="s">
        <v>141</v>
      </c>
      <c r="BE1694" s="228">
        <f>IF(N1694="základní",J1694,0)</f>
        <v>0</v>
      </c>
      <c r="BF1694" s="228">
        <f>IF(N1694="snížená",J1694,0)</f>
        <v>0</v>
      </c>
      <c r="BG1694" s="228">
        <f>IF(N1694="zákl. přenesená",J1694,0)</f>
        <v>0</v>
      </c>
      <c r="BH1694" s="228">
        <f>IF(N1694="sníž. přenesená",J1694,0)</f>
        <v>0</v>
      </c>
      <c r="BI1694" s="228">
        <f>IF(N1694="nulová",J1694,0)</f>
        <v>0</v>
      </c>
      <c r="BJ1694" s="17" t="s">
        <v>150</v>
      </c>
      <c r="BK1694" s="228">
        <f>ROUND(I1694*H1694,2)</f>
        <v>0</v>
      </c>
      <c r="BL1694" s="17" t="s">
        <v>457</v>
      </c>
      <c r="BM1694" s="227" t="s">
        <v>2086</v>
      </c>
    </row>
    <row r="1695" s="13" customFormat="1">
      <c r="A1695" s="13"/>
      <c r="B1695" s="229"/>
      <c r="C1695" s="230"/>
      <c r="D1695" s="231" t="s">
        <v>152</v>
      </c>
      <c r="E1695" s="232" t="s">
        <v>1</v>
      </c>
      <c r="F1695" s="233" t="s">
        <v>2051</v>
      </c>
      <c r="G1695" s="230"/>
      <c r="H1695" s="232" t="s">
        <v>1</v>
      </c>
      <c r="I1695" s="234"/>
      <c r="J1695" s="230"/>
      <c r="K1695" s="230"/>
      <c r="L1695" s="235"/>
      <c r="M1695" s="236"/>
      <c r="N1695" s="237"/>
      <c r="O1695" s="237"/>
      <c r="P1695" s="237"/>
      <c r="Q1695" s="237"/>
      <c r="R1695" s="237"/>
      <c r="S1695" s="237"/>
      <c r="T1695" s="238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39" t="s">
        <v>152</v>
      </c>
      <c r="AU1695" s="239" t="s">
        <v>150</v>
      </c>
      <c r="AV1695" s="13" t="s">
        <v>81</v>
      </c>
      <c r="AW1695" s="13" t="s">
        <v>30</v>
      </c>
      <c r="AX1695" s="13" t="s">
        <v>73</v>
      </c>
      <c r="AY1695" s="239" t="s">
        <v>141</v>
      </c>
    </row>
    <row r="1696" s="14" customFormat="1">
      <c r="A1696" s="14"/>
      <c r="B1696" s="240"/>
      <c r="C1696" s="241"/>
      <c r="D1696" s="231" t="s">
        <v>152</v>
      </c>
      <c r="E1696" s="242" t="s">
        <v>1</v>
      </c>
      <c r="F1696" s="243" t="s">
        <v>2052</v>
      </c>
      <c r="G1696" s="241"/>
      <c r="H1696" s="244">
        <v>6.3289999999999997</v>
      </c>
      <c r="I1696" s="245"/>
      <c r="J1696" s="241"/>
      <c r="K1696" s="241"/>
      <c r="L1696" s="246"/>
      <c r="M1696" s="247"/>
      <c r="N1696" s="248"/>
      <c r="O1696" s="248"/>
      <c r="P1696" s="248"/>
      <c r="Q1696" s="248"/>
      <c r="R1696" s="248"/>
      <c r="S1696" s="248"/>
      <c r="T1696" s="249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0" t="s">
        <v>152</v>
      </c>
      <c r="AU1696" s="250" t="s">
        <v>150</v>
      </c>
      <c r="AV1696" s="14" t="s">
        <v>150</v>
      </c>
      <c r="AW1696" s="14" t="s">
        <v>30</v>
      </c>
      <c r="AX1696" s="14" t="s">
        <v>73</v>
      </c>
      <c r="AY1696" s="250" t="s">
        <v>141</v>
      </c>
    </row>
    <row r="1697" s="13" customFormat="1">
      <c r="A1697" s="13"/>
      <c r="B1697" s="229"/>
      <c r="C1697" s="230"/>
      <c r="D1697" s="231" t="s">
        <v>152</v>
      </c>
      <c r="E1697" s="232" t="s">
        <v>1</v>
      </c>
      <c r="F1697" s="233" t="s">
        <v>2053</v>
      </c>
      <c r="G1697" s="230"/>
      <c r="H1697" s="232" t="s">
        <v>1</v>
      </c>
      <c r="I1697" s="234"/>
      <c r="J1697" s="230"/>
      <c r="K1697" s="230"/>
      <c r="L1697" s="235"/>
      <c r="M1697" s="236"/>
      <c r="N1697" s="237"/>
      <c r="O1697" s="237"/>
      <c r="P1697" s="237"/>
      <c r="Q1697" s="237"/>
      <c r="R1697" s="237"/>
      <c r="S1697" s="237"/>
      <c r="T1697" s="238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39" t="s">
        <v>152</v>
      </c>
      <c r="AU1697" s="239" t="s">
        <v>150</v>
      </c>
      <c r="AV1697" s="13" t="s">
        <v>81</v>
      </c>
      <c r="AW1697" s="13" t="s">
        <v>30</v>
      </c>
      <c r="AX1697" s="13" t="s">
        <v>73</v>
      </c>
      <c r="AY1697" s="239" t="s">
        <v>141</v>
      </c>
    </row>
    <row r="1698" s="14" customFormat="1">
      <c r="A1698" s="14"/>
      <c r="B1698" s="240"/>
      <c r="C1698" s="241"/>
      <c r="D1698" s="231" t="s">
        <v>152</v>
      </c>
      <c r="E1698" s="242" t="s">
        <v>1</v>
      </c>
      <c r="F1698" s="243" t="s">
        <v>2054</v>
      </c>
      <c r="G1698" s="241"/>
      <c r="H1698" s="244">
        <v>5.9000000000000004</v>
      </c>
      <c r="I1698" s="245"/>
      <c r="J1698" s="241"/>
      <c r="K1698" s="241"/>
      <c r="L1698" s="246"/>
      <c r="M1698" s="247"/>
      <c r="N1698" s="248"/>
      <c r="O1698" s="248"/>
      <c r="P1698" s="248"/>
      <c r="Q1698" s="248"/>
      <c r="R1698" s="248"/>
      <c r="S1698" s="248"/>
      <c r="T1698" s="249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0" t="s">
        <v>152</v>
      </c>
      <c r="AU1698" s="250" t="s">
        <v>150</v>
      </c>
      <c r="AV1698" s="14" t="s">
        <v>150</v>
      </c>
      <c r="AW1698" s="14" t="s">
        <v>30</v>
      </c>
      <c r="AX1698" s="14" t="s">
        <v>73</v>
      </c>
      <c r="AY1698" s="250" t="s">
        <v>141</v>
      </c>
    </row>
    <row r="1699" s="13" customFormat="1">
      <c r="A1699" s="13"/>
      <c r="B1699" s="229"/>
      <c r="C1699" s="230"/>
      <c r="D1699" s="231" t="s">
        <v>152</v>
      </c>
      <c r="E1699" s="232" t="s">
        <v>1</v>
      </c>
      <c r="F1699" s="233" t="s">
        <v>2055</v>
      </c>
      <c r="G1699" s="230"/>
      <c r="H1699" s="232" t="s">
        <v>1</v>
      </c>
      <c r="I1699" s="234"/>
      <c r="J1699" s="230"/>
      <c r="K1699" s="230"/>
      <c r="L1699" s="235"/>
      <c r="M1699" s="236"/>
      <c r="N1699" s="237"/>
      <c r="O1699" s="237"/>
      <c r="P1699" s="237"/>
      <c r="Q1699" s="237"/>
      <c r="R1699" s="237"/>
      <c r="S1699" s="237"/>
      <c r="T1699" s="238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39" t="s">
        <v>152</v>
      </c>
      <c r="AU1699" s="239" t="s">
        <v>150</v>
      </c>
      <c r="AV1699" s="13" t="s">
        <v>81</v>
      </c>
      <c r="AW1699" s="13" t="s">
        <v>30</v>
      </c>
      <c r="AX1699" s="13" t="s">
        <v>73</v>
      </c>
      <c r="AY1699" s="239" t="s">
        <v>141</v>
      </c>
    </row>
    <row r="1700" s="14" customFormat="1">
      <c r="A1700" s="14"/>
      <c r="B1700" s="240"/>
      <c r="C1700" s="241"/>
      <c r="D1700" s="231" t="s">
        <v>152</v>
      </c>
      <c r="E1700" s="242" t="s">
        <v>1</v>
      </c>
      <c r="F1700" s="243" t="s">
        <v>2056</v>
      </c>
      <c r="G1700" s="241"/>
      <c r="H1700" s="244">
        <v>9.9800000000000004</v>
      </c>
      <c r="I1700" s="245"/>
      <c r="J1700" s="241"/>
      <c r="K1700" s="241"/>
      <c r="L1700" s="246"/>
      <c r="M1700" s="247"/>
      <c r="N1700" s="248"/>
      <c r="O1700" s="248"/>
      <c r="P1700" s="248"/>
      <c r="Q1700" s="248"/>
      <c r="R1700" s="248"/>
      <c r="S1700" s="248"/>
      <c r="T1700" s="249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50" t="s">
        <v>152</v>
      </c>
      <c r="AU1700" s="250" t="s">
        <v>150</v>
      </c>
      <c r="AV1700" s="14" t="s">
        <v>150</v>
      </c>
      <c r="AW1700" s="14" t="s">
        <v>30</v>
      </c>
      <c r="AX1700" s="14" t="s">
        <v>73</v>
      </c>
      <c r="AY1700" s="250" t="s">
        <v>141</v>
      </c>
    </row>
    <row r="1701" s="13" customFormat="1">
      <c r="A1701" s="13"/>
      <c r="B1701" s="229"/>
      <c r="C1701" s="230"/>
      <c r="D1701" s="231" t="s">
        <v>152</v>
      </c>
      <c r="E1701" s="232" t="s">
        <v>1</v>
      </c>
      <c r="F1701" s="233" t="s">
        <v>2057</v>
      </c>
      <c r="G1701" s="230"/>
      <c r="H1701" s="232" t="s">
        <v>1</v>
      </c>
      <c r="I1701" s="234"/>
      <c r="J1701" s="230"/>
      <c r="K1701" s="230"/>
      <c r="L1701" s="235"/>
      <c r="M1701" s="236"/>
      <c r="N1701" s="237"/>
      <c r="O1701" s="237"/>
      <c r="P1701" s="237"/>
      <c r="Q1701" s="237"/>
      <c r="R1701" s="237"/>
      <c r="S1701" s="237"/>
      <c r="T1701" s="238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39" t="s">
        <v>152</v>
      </c>
      <c r="AU1701" s="239" t="s">
        <v>150</v>
      </c>
      <c r="AV1701" s="13" t="s">
        <v>81</v>
      </c>
      <c r="AW1701" s="13" t="s">
        <v>30</v>
      </c>
      <c r="AX1701" s="13" t="s">
        <v>73</v>
      </c>
      <c r="AY1701" s="239" t="s">
        <v>141</v>
      </c>
    </row>
    <row r="1702" s="14" customFormat="1">
      <c r="A1702" s="14"/>
      <c r="B1702" s="240"/>
      <c r="C1702" s="241"/>
      <c r="D1702" s="231" t="s">
        <v>152</v>
      </c>
      <c r="E1702" s="242" t="s">
        <v>1</v>
      </c>
      <c r="F1702" s="243" t="s">
        <v>2058</v>
      </c>
      <c r="G1702" s="241"/>
      <c r="H1702" s="244">
        <v>4.9550000000000001</v>
      </c>
      <c r="I1702" s="245"/>
      <c r="J1702" s="241"/>
      <c r="K1702" s="241"/>
      <c r="L1702" s="246"/>
      <c r="M1702" s="247"/>
      <c r="N1702" s="248"/>
      <c r="O1702" s="248"/>
      <c r="P1702" s="248"/>
      <c r="Q1702" s="248"/>
      <c r="R1702" s="248"/>
      <c r="S1702" s="248"/>
      <c r="T1702" s="249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50" t="s">
        <v>152</v>
      </c>
      <c r="AU1702" s="250" t="s">
        <v>150</v>
      </c>
      <c r="AV1702" s="14" t="s">
        <v>150</v>
      </c>
      <c r="AW1702" s="14" t="s">
        <v>30</v>
      </c>
      <c r="AX1702" s="14" t="s">
        <v>73</v>
      </c>
      <c r="AY1702" s="250" t="s">
        <v>141</v>
      </c>
    </row>
    <row r="1703" s="13" customFormat="1">
      <c r="A1703" s="13"/>
      <c r="B1703" s="229"/>
      <c r="C1703" s="230"/>
      <c r="D1703" s="231" t="s">
        <v>152</v>
      </c>
      <c r="E1703" s="232" t="s">
        <v>1</v>
      </c>
      <c r="F1703" s="233" t="s">
        <v>2059</v>
      </c>
      <c r="G1703" s="230"/>
      <c r="H1703" s="232" t="s">
        <v>1</v>
      </c>
      <c r="I1703" s="234"/>
      <c r="J1703" s="230"/>
      <c r="K1703" s="230"/>
      <c r="L1703" s="235"/>
      <c r="M1703" s="236"/>
      <c r="N1703" s="237"/>
      <c r="O1703" s="237"/>
      <c r="P1703" s="237"/>
      <c r="Q1703" s="237"/>
      <c r="R1703" s="237"/>
      <c r="S1703" s="237"/>
      <c r="T1703" s="23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39" t="s">
        <v>152</v>
      </c>
      <c r="AU1703" s="239" t="s">
        <v>150</v>
      </c>
      <c r="AV1703" s="13" t="s">
        <v>81</v>
      </c>
      <c r="AW1703" s="13" t="s">
        <v>30</v>
      </c>
      <c r="AX1703" s="13" t="s">
        <v>73</v>
      </c>
      <c r="AY1703" s="239" t="s">
        <v>141</v>
      </c>
    </row>
    <row r="1704" s="14" customFormat="1">
      <c r="A1704" s="14"/>
      <c r="B1704" s="240"/>
      <c r="C1704" s="241"/>
      <c r="D1704" s="231" t="s">
        <v>152</v>
      </c>
      <c r="E1704" s="242" t="s">
        <v>1</v>
      </c>
      <c r="F1704" s="243" t="s">
        <v>2060</v>
      </c>
      <c r="G1704" s="241"/>
      <c r="H1704" s="244">
        <v>4.9880000000000004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0" t="s">
        <v>152</v>
      </c>
      <c r="AU1704" s="250" t="s">
        <v>150</v>
      </c>
      <c r="AV1704" s="14" t="s">
        <v>150</v>
      </c>
      <c r="AW1704" s="14" t="s">
        <v>30</v>
      </c>
      <c r="AX1704" s="14" t="s">
        <v>73</v>
      </c>
      <c r="AY1704" s="250" t="s">
        <v>141</v>
      </c>
    </row>
    <row r="1705" s="13" customFormat="1">
      <c r="A1705" s="13"/>
      <c r="B1705" s="229"/>
      <c r="C1705" s="230"/>
      <c r="D1705" s="231" t="s">
        <v>152</v>
      </c>
      <c r="E1705" s="232" t="s">
        <v>1</v>
      </c>
      <c r="F1705" s="233" t="s">
        <v>2061</v>
      </c>
      <c r="G1705" s="230"/>
      <c r="H1705" s="232" t="s">
        <v>1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9" t="s">
        <v>152</v>
      </c>
      <c r="AU1705" s="239" t="s">
        <v>150</v>
      </c>
      <c r="AV1705" s="13" t="s">
        <v>81</v>
      </c>
      <c r="AW1705" s="13" t="s">
        <v>30</v>
      </c>
      <c r="AX1705" s="13" t="s">
        <v>73</v>
      </c>
      <c r="AY1705" s="239" t="s">
        <v>141</v>
      </c>
    </row>
    <row r="1706" s="14" customFormat="1">
      <c r="A1706" s="14"/>
      <c r="B1706" s="240"/>
      <c r="C1706" s="241"/>
      <c r="D1706" s="231" t="s">
        <v>152</v>
      </c>
      <c r="E1706" s="242" t="s">
        <v>1</v>
      </c>
      <c r="F1706" s="243" t="s">
        <v>2062</v>
      </c>
      <c r="G1706" s="241"/>
      <c r="H1706" s="244">
        <v>3.024</v>
      </c>
      <c r="I1706" s="245"/>
      <c r="J1706" s="241"/>
      <c r="K1706" s="241"/>
      <c r="L1706" s="246"/>
      <c r="M1706" s="247"/>
      <c r="N1706" s="248"/>
      <c r="O1706" s="248"/>
      <c r="P1706" s="248"/>
      <c r="Q1706" s="248"/>
      <c r="R1706" s="248"/>
      <c r="S1706" s="248"/>
      <c r="T1706" s="249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50" t="s">
        <v>152</v>
      </c>
      <c r="AU1706" s="250" t="s">
        <v>150</v>
      </c>
      <c r="AV1706" s="14" t="s">
        <v>150</v>
      </c>
      <c r="AW1706" s="14" t="s">
        <v>30</v>
      </c>
      <c r="AX1706" s="14" t="s">
        <v>73</v>
      </c>
      <c r="AY1706" s="250" t="s">
        <v>141</v>
      </c>
    </row>
    <row r="1707" s="13" customFormat="1">
      <c r="A1707" s="13"/>
      <c r="B1707" s="229"/>
      <c r="C1707" s="230"/>
      <c r="D1707" s="231" t="s">
        <v>152</v>
      </c>
      <c r="E1707" s="232" t="s">
        <v>1</v>
      </c>
      <c r="F1707" s="233" t="s">
        <v>2063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152</v>
      </c>
      <c r="AU1707" s="239" t="s">
        <v>150</v>
      </c>
      <c r="AV1707" s="13" t="s">
        <v>81</v>
      </c>
      <c r="AW1707" s="13" t="s">
        <v>30</v>
      </c>
      <c r="AX1707" s="13" t="s">
        <v>73</v>
      </c>
      <c r="AY1707" s="239" t="s">
        <v>141</v>
      </c>
    </row>
    <row r="1708" s="13" customFormat="1">
      <c r="A1708" s="13"/>
      <c r="B1708" s="229"/>
      <c r="C1708" s="230"/>
      <c r="D1708" s="231" t="s">
        <v>152</v>
      </c>
      <c r="E1708" s="232" t="s">
        <v>1</v>
      </c>
      <c r="F1708" s="233" t="s">
        <v>2064</v>
      </c>
      <c r="G1708" s="230"/>
      <c r="H1708" s="232" t="s">
        <v>1</v>
      </c>
      <c r="I1708" s="234"/>
      <c r="J1708" s="230"/>
      <c r="K1708" s="230"/>
      <c r="L1708" s="235"/>
      <c r="M1708" s="236"/>
      <c r="N1708" s="237"/>
      <c r="O1708" s="237"/>
      <c r="P1708" s="237"/>
      <c r="Q1708" s="237"/>
      <c r="R1708" s="237"/>
      <c r="S1708" s="237"/>
      <c r="T1708" s="238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39" t="s">
        <v>152</v>
      </c>
      <c r="AU1708" s="239" t="s">
        <v>150</v>
      </c>
      <c r="AV1708" s="13" t="s">
        <v>81</v>
      </c>
      <c r="AW1708" s="13" t="s">
        <v>30</v>
      </c>
      <c r="AX1708" s="13" t="s">
        <v>73</v>
      </c>
      <c r="AY1708" s="239" t="s">
        <v>141</v>
      </c>
    </row>
    <row r="1709" s="14" customFormat="1">
      <c r="A1709" s="14"/>
      <c r="B1709" s="240"/>
      <c r="C1709" s="241"/>
      <c r="D1709" s="231" t="s">
        <v>152</v>
      </c>
      <c r="E1709" s="242" t="s">
        <v>1</v>
      </c>
      <c r="F1709" s="243" t="s">
        <v>2065</v>
      </c>
      <c r="G1709" s="241"/>
      <c r="H1709" s="244">
        <v>3.8500000000000001</v>
      </c>
      <c r="I1709" s="245"/>
      <c r="J1709" s="241"/>
      <c r="K1709" s="241"/>
      <c r="L1709" s="246"/>
      <c r="M1709" s="247"/>
      <c r="N1709" s="248"/>
      <c r="O1709" s="248"/>
      <c r="P1709" s="248"/>
      <c r="Q1709" s="248"/>
      <c r="R1709" s="248"/>
      <c r="S1709" s="248"/>
      <c r="T1709" s="249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0" t="s">
        <v>152</v>
      </c>
      <c r="AU1709" s="250" t="s">
        <v>150</v>
      </c>
      <c r="AV1709" s="14" t="s">
        <v>150</v>
      </c>
      <c r="AW1709" s="14" t="s">
        <v>30</v>
      </c>
      <c r="AX1709" s="14" t="s">
        <v>73</v>
      </c>
      <c r="AY1709" s="250" t="s">
        <v>141</v>
      </c>
    </row>
    <row r="1710" s="13" customFormat="1">
      <c r="A1710" s="13"/>
      <c r="B1710" s="229"/>
      <c r="C1710" s="230"/>
      <c r="D1710" s="231" t="s">
        <v>152</v>
      </c>
      <c r="E1710" s="232" t="s">
        <v>1</v>
      </c>
      <c r="F1710" s="233" t="s">
        <v>2066</v>
      </c>
      <c r="G1710" s="230"/>
      <c r="H1710" s="232" t="s">
        <v>1</v>
      </c>
      <c r="I1710" s="234"/>
      <c r="J1710" s="230"/>
      <c r="K1710" s="230"/>
      <c r="L1710" s="235"/>
      <c r="M1710" s="236"/>
      <c r="N1710" s="237"/>
      <c r="O1710" s="237"/>
      <c r="P1710" s="237"/>
      <c r="Q1710" s="237"/>
      <c r="R1710" s="237"/>
      <c r="S1710" s="237"/>
      <c r="T1710" s="238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39" t="s">
        <v>152</v>
      </c>
      <c r="AU1710" s="239" t="s">
        <v>150</v>
      </c>
      <c r="AV1710" s="13" t="s">
        <v>81</v>
      </c>
      <c r="AW1710" s="13" t="s">
        <v>30</v>
      </c>
      <c r="AX1710" s="13" t="s">
        <v>73</v>
      </c>
      <c r="AY1710" s="239" t="s">
        <v>141</v>
      </c>
    </row>
    <row r="1711" s="14" customFormat="1">
      <c r="A1711" s="14"/>
      <c r="B1711" s="240"/>
      <c r="C1711" s="241"/>
      <c r="D1711" s="231" t="s">
        <v>152</v>
      </c>
      <c r="E1711" s="242" t="s">
        <v>1</v>
      </c>
      <c r="F1711" s="243" t="s">
        <v>2065</v>
      </c>
      <c r="G1711" s="241"/>
      <c r="H1711" s="244">
        <v>3.8500000000000001</v>
      </c>
      <c r="I1711" s="245"/>
      <c r="J1711" s="241"/>
      <c r="K1711" s="241"/>
      <c r="L1711" s="246"/>
      <c r="M1711" s="247"/>
      <c r="N1711" s="248"/>
      <c r="O1711" s="248"/>
      <c r="P1711" s="248"/>
      <c r="Q1711" s="248"/>
      <c r="R1711" s="248"/>
      <c r="S1711" s="248"/>
      <c r="T1711" s="249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0" t="s">
        <v>152</v>
      </c>
      <c r="AU1711" s="250" t="s">
        <v>150</v>
      </c>
      <c r="AV1711" s="14" t="s">
        <v>150</v>
      </c>
      <c r="AW1711" s="14" t="s">
        <v>30</v>
      </c>
      <c r="AX1711" s="14" t="s">
        <v>73</v>
      </c>
      <c r="AY1711" s="250" t="s">
        <v>141</v>
      </c>
    </row>
    <row r="1712" s="13" customFormat="1">
      <c r="A1712" s="13"/>
      <c r="B1712" s="229"/>
      <c r="C1712" s="230"/>
      <c r="D1712" s="231" t="s">
        <v>152</v>
      </c>
      <c r="E1712" s="232" t="s">
        <v>1</v>
      </c>
      <c r="F1712" s="233" t="s">
        <v>2067</v>
      </c>
      <c r="G1712" s="230"/>
      <c r="H1712" s="232" t="s">
        <v>1</v>
      </c>
      <c r="I1712" s="234"/>
      <c r="J1712" s="230"/>
      <c r="K1712" s="230"/>
      <c r="L1712" s="235"/>
      <c r="M1712" s="236"/>
      <c r="N1712" s="237"/>
      <c r="O1712" s="237"/>
      <c r="P1712" s="237"/>
      <c r="Q1712" s="237"/>
      <c r="R1712" s="237"/>
      <c r="S1712" s="237"/>
      <c r="T1712" s="238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39" t="s">
        <v>152</v>
      </c>
      <c r="AU1712" s="239" t="s">
        <v>150</v>
      </c>
      <c r="AV1712" s="13" t="s">
        <v>81</v>
      </c>
      <c r="AW1712" s="13" t="s">
        <v>30</v>
      </c>
      <c r="AX1712" s="13" t="s">
        <v>73</v>
      </c>
      <c r="AY1712" s="239" t="s">
        <v>141</v>
      </c>
    </row>
    <row r="1713" s="14" customFormat="1">
      <c r="A1713" s="14"/>
      <c r="B1713" s="240"/>
      <c r="C1713" s="241"/>
      <c r="D1713" s="231" t="s">
        <v>152</v>
      </c>
      <c r="E1713" s="242" t="s">
        <v>1</v>
      </c>
      <c r="F1713" s="243" t="s">
        <v>2068</v>
      </c>
      <c r="G1713" s="241"/>
      <c r="H1713" s="244">
        <v>11</v>
      </c>
      <c r="I1713" s="245"/>
      <c r="J1713" s="241"/>
      <c r="K1713" s="241"/>
      <c r="L1713" s="246"/>
      <c r="M1713" s="247"/>
      <c r="N1713" s="248"/>
      <c r="O1713" s="248"/>
      <c r="P1713" s="248"/>
      <c r="Q1713" s="248"/>
      <c r="R1713" s="248"/>
      <c r="S1713" s="248"/>
      <c r="T1713" s="249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50" t="s">
        <v>152</v>
      </c>
      <c r="AU1713" s="250" t="s">
        <v>150</v>
      </c>
      <c r="AV1713" s="14" t="s">
        <v>150</v>
      </c>
      <c r="AW1713" s="14" t="s">
        <v>30</v>
      </c>
      <c r="AX1713" s="14" t="s">
        <v>73</v>
      </c>
      <c r="AY1713" s="250" t="s">
        <v>141</v>
      </c>
    </row>
    <row r="1714" s="13" customFormat="1">
      <c r="A1714" s="13"/>
      <c r="B1714" s="229"/>
      <c r="C1714" s="230"/>
      <c r="D1714" s="231" t="s">
        <v>152</v>
      </c>
      <c r="E1714" s="232" t="s">
        <v>1</v>
      </c>
      <c r="F1714" s="233" t="s">
        <v>234</v>
      </c>
      <c r="G1714" s="230"/>
      <c r="H1714" s="232" t="s">
        <v>1</v>
      </c>
      <c r="I1714" s="234"/>
      <c r="J1714" s="230"/>
      <c r="K1714" s="230"/>
      <c r="L1714" s="235"/>
      <c r="M1714" s="236"/>
      <c r="N1714" s="237"/>
      <c r="O1714" s="237"/>
      <c r="P1714" s="237"/>
      <c r="Q1714" s="237"/>
      <c r="R1714" s="237"/>
      <c r="S1714" s="237"/>
      <c r="T1714" s="238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39" t="s">
        <v>152</v>
      </c>
      <c r="AU1714" s="239" t="s">
        <v>150</v>
      </c>
      <c r="AV1714" s="13" t="s">
        <v>81</v>
      </c>
      <c r="AW1714" s="13" t="s">
        <v>30</v>
      </c>
      <c r="AX1714" s="13" t="s">
        <v>73</v>
      </c>
      <c r="AY1714" s="239" t="s">
        <v>141</v>
      </c>
    </row>
    <row r="1715" s="14" customFormat="1">
      <c r="A1715" s="14"/>
      <c r="B1715" s="240"/>
      <c r="C1715" s="241"/>
      <c r="D1715" s="231" t="s">
        <v>152</v>
      </c>
      <c r="E1715" s="242" t="s">
        <v>1</v>
      </c>
      <c r="F1715" s="243" t="s">
        <v>2065</v>
      </c>
      <c r="G1715" s="241"/>
      <c r="H1715" s="244">
        <v>3.8500000000000001</v>
      </c>
      <c r="I1715" s="245"/>
      <c r="J1715" s="241"/>
      <c r="K1715" s="241"/>
      <c r="L1715" s="246"/>
      <c r="M1715" s="247"/>
      <c r="N1715" s="248"/>
      <c r="O1715" s="248"/>
      <c r="P1715" s="248"/>
      <c r="Q1715" s="248"/>
      <c r="R1715" s="248"/>
      <c r="S1715" s="248"/>
      <c r="T1715" s="249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50" t="s">
        <v>152</v>
      </c>
      <c r="AU1715" s="250" t="s">
        <v>150</v>
      </c>
      <c r="AV1715" s="14" t="s">
        <v>150</v>
      </c>
      <c r="AW1715" s="14" t="s">
        <v>30</v>
      </c>
      <c r="AX1715" s="14" t="s">
        <v>73</v>
      </c>
      <c r="AY1715" s="250" t="s">
        <v>141</v>
      </c>
    </row>
    <row r="1716" s="13" customFormat="1">
      <c r="A1716" s="13"/>
      <c r="B1716" s="229"/>
      <c r="C1716" s="230"/>
      <c r="D1716" s="231" t="s">
        <v>152</v>
      </c>
      <c r="E1716" s="232" t="s">
        <v>1</v>
      </c>
      <c r="F1716" s="233" t="s">
        <v>2069</v>
      </c>
      <c r="G1716" s="230"/>
      <c r="H1716" s="232" t="s">
        <v>1</v>
      </c>
      <c r="I1716" s="234"/>
      <c r="J1716" s="230"/>
      <c r="K1716" s="230"/>
      <c r="L1716" s="235"/>
      <c r="M1716" s="236"/>
      <c r="N1716" s="237"/>
      <c r="O1716" s="237"/>
      <c r="P1716" s="237"/>
      <c r="Q1716" s="237"/>
      <c r="R1716" s="237"/>
      <c r="S1716" s="237"/>
      <c r="T1716" s="23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39" t="s">
        <v>152</v>
      </c>
      <c r="AU1716" s="239" t="s">
        <v>150</v>
      </c>
      <c r="AV1716" s="13" t="s">
        <v>81</v>
      </c>
      <c r="AW1716" s="13" t="s">
        <v>30</v>
      </c>
      <c r="AX1716" s="13" t="s">
        <v>73</v>
      </c>
      <c r="AY1716" s="239" t="s">
        <v>141</v>
      </c>
    </row>
    <row r="1717" s="14" customFormat="1">
      <c r="A1717" s="14"/>
      <c r="B1717" s="240"/>
      <c r="C1717" s="241"/>
      <c r="D1717" s="231" t="s">
        <v>152</v>
      </c>
      <c r="E1717" s="242" t="s">
        <v>1</v>
      </c>
      <c r="F1717" s="243" t="s">
        <v>2065</v>
      </c>
      <c r="G1717" s="241"/>
      <c r="H1717" s="244">
        <v>3.8500000000000001</v>
      </c>
      <c r="I1717" s="245"/>
      <c r="J1717" s="241"/>
      <c r="K1717" s="241"/>
      <c r="L1717" s="246"/>
      <c r="M1717" s="247"/>
      <c r="N1717" s="248"/>
      <c r="O1717" s="248"/>
      <c r="P1717" s="248"/>
      <c r="Q1717" s="248"/>
      <c r="R1717" s="248"/>
      <c r="S1717" s="248"/>
      <c r="T1717" s="24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0" t="s">
        <v>152</v>
      </c>
      <c r="AU1717" s="250" t="s">
        <v>150</v>
      </c>
      <c r="AV1717" s="14" t="s">
        <v>150</v>
      </c>
      <c r="AW1717" s="14" t="s">
        <v>30</v>
      </c>
      <c r="AX1717" s="14" t="s">
        <v>73</v>
      </c>
      <c r="AY1717" s="250" t="s">
        <v>141</v>
      </c>
    </row>
    <row r="1718" s="13" customFormat="1">
      <c r="A1718" s="13"/>
      <c r="B1718" s="229"/>
      <c r="C1718" s="230"/>
      <c r="D1718" s="231" t="s">
        <v>152</v>
      </c>
      <c r="E1718" s="232" t="s">
        <v>1</v>
      </c>
      <c r="F1718" s="233" t="s">
        <v>2070</v>
      </c>
      <c r="G1718" s="230"/>
      <c r="H1718" s="232" t="s">
        <v>1</v>
      </c>
      <c r="I1718" s="234"/>
      <c r="J1718" s="230"/>
      <c r="K1718" s="230"/>
      <c r="L1718" s="235"/>
      <c r="M1718" s="236"/>
      <c r="N1718" s="237"/>
      <c r="O1718" s="237"/>
      <c r="P1718" s="237"/>
      <c r="Q1718" s="237"/>
      <c r="R1718" s="237"/>
      <c r="S1718" s="237"/>
      <c r="T1718" s="238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T1718" s="239" t="s">
        <v>152</v>
      </c>
      <c r="AU1718" s="239" t="s">
        <v>150</v>
      </c>
      <c r="AV1718" s="13" t="s">
        <v>81</v>
      </c>
      <c r="AW1718" s="13" t="s">
        <v>30</v>
      </c>
      <c r="AX1718" s="13" t="s">
        <v>73</v>
      </c>
      <c r="AY1718" s="239" t="s">
        <v>141</v>
      </c>
    </row>
    <row r="1719" s="14" customFormat="1">
      <c r="A1719" s="14"/>
      <c r="B1719" s="240"/>
      <c r="C1719" s="241"/>
      <c r="D1719" s="231" t="s">
        <v>152</v>
      </c>
      <c r="E1719" s="242" t="s">
        <v>1</v>
      </c>
      <c r="F1719" s="243" t="s">
        <v>2065</v>
      </c>
      <c r="G1719" s="241"/>
      <c r="H1719" s="244">
        <v>3.8500000000000001</v>
      </c>
      <c r="I1719" s="245"/>
      <c r="J1719" s="241"/>
      <c r="K1719" s="241"/>
      <c r="L1719" s="246"/>
      <c r="M1719" s="247"/>
      <c r="N1719" s="248"/>
      <c r="O1719" s="248"/>
      <c r="P1719" s="248"/>
      <c r="Q1719" s="248"/>
      <c r="R1719" s="248"/>
      <c r="S1719" s="248"/>
      <c r="T1719" s="249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50" t="s">
        <v>152</v>
      </c>
      <c r="AU1719" s="250" t="s">
        <v>150</v>
      </c>
      <c r="AV1719" s="14" t="s">
        <v>150</v>
      </c>
      <c r="AW1719" s="14" t="s">
        <v>30</v>
      </c>
      <c r="AX1719" s="14" t="s">
        <v>73</v>
      </c>
      <c r="AY1719" s="250" t="s">
        <v>141</v>
      </c>
    </row>
    <row r="1720" s="15" customFormat="1">
      <c r="A1720" s="15"/>
      <c r="B1720" s="251"/>
      <c r="C1720" s="252"/>
      <c r="D1720" s="231" t="s">
        <v>152</v>
      </c>
      <c r="E1720" s="253" t="s">
        <v>1</v>
      </c>
      <c r="F1720" s="254" t="s">
        <v>170</v>
      </c>
      <c r="G1720" s="252"/>
      <c r="H1720" s="255">
        <v>65.426000000000002</v>
      </c>
      <c r="I1720" s="256"/>
      <c r="J1720" s="252"/>
      <c r="K1720" s="252"/>
      <c r="L1720" s="257"/>
      <c r="M1720" s="258"/>
      <c r="N1720" s="259"/>
      <c r="O1720" s="259"/>
      <c r="P1720" s="259"/>
      <c r="Q1720" s="259"/>
      <c r="R1720" s="259"/>
      <c r="S1720" s="259"/>
      <c r="T1720" s="260"/>
      <c r="U1720" s="15"/>
      <c r="V1720" s="15"/>
      <c r="W1720" s="15"/>
      <c r="X1720" s="15"/>
      <c r="Y1720" s="15"/>
      <c r="Z1720" s="15"/>
      <c r="AA1720" s="15"/>
      <c r="AB1720" s="15"/>
      <c r="AC1720" s="15"/>
      <c r="AD1720" s="15"/>
      <c r="AE1720" s="15"/>
      <c r="AT1720" s="261" t="s">
        <v>152</v>
      </c>
      <c r="AU1720" s="261" t="s">
        <v>150</v>
      </c>
      <c r="AV1720" s="15" t="s">
        <v>149</v>
      </c>
      <c r="AW1720" s="15" t="s">
        <v>30</v>
      </c>
      <c r="AX1720" s="15" t="s">
        <v>81</v>
      </c>
      <c r="AY1720" s="261" t="s">
        <v>141</v>
      </c>
    </row>
    <row r="1721" s="2" customFormat="1" ht="24.15" customHeight="1">
      <c r="A1721" s="38"/>
      <c r="B1721" s="39"/>
      <c r="C1721" s="215" t="s">
        <v>2087</v>
      </c>
      <c r="D1721" s="215" t="s">
        <v>145</v>
      </c>
      <c r="E1721" s="216" t="s">
        <v>2088</v>
      </c>
      <c r="F1721" s="217" t="s">
        <v>2089</v>
      </c>
      <c r="G1721" s="218" t="s">
        <v>148</v>
      </c>
      <c r="H1721" s="219">
        <v>65.426000000000002</v>
      </c>
      <c r="I1721" s="220"/>
      <c r="J1721" s="221">
        <f>ROUND(I1721*H1721,2)</f>
        <v>0</v>
      </c>
      <c r="K1721" s="222"/>
      <c r="L1721" s="44"/>
      <c r="M1721" s="223" t="s">
        <v>1</v>
      </c>
      <c r="N1721" s="224" t="s">
        <v>39</v>
      </c>
      <c r="O1721" s="91"/>
      <c r="P1721" s="225">
        <f>O1721*H1721</f>
        <v>0</v>
      </c>
      <c r="Q1721" s="225">
        <v>0.00012999999999999999</v>
      </c>
      <c r="R1721" s="225">
        <f>Q1721*H1721</f>
        <v>0.0085053799999999999</v>
      </c>
      <c r="S1721" s="225">
        <v>0</v>
      </c>
      <c r="T1721" s="226">
        <f>S1721*H1721</f>
        <v>0</v>
      </c>
      <c r="U1721" s="38"/>
      <c r="V1721" s="38"/>
      <c r="W1721" s="38"/>
      <c r="X1721" s="38"/>
      <c r="Y1721" s="38"/>
      <c r="Z1721" s="38"/>
      <c r="AA1721" s="38"/>
      <c r="AB1721" s="38"/>
      <c r="AC1721" s="38"/>
      <c r="AD1721" s="38"/>
      <c r="AE1721" s="38"/>
      <c r="AR1721" s="227" t="s">
        <v>457</v>
      </c>
      <c r="AT1721" s="227" t="s">
        <v>145</v>
      </c>
      <c r="AU1721" s="227" t="s">
        <v>150</v>
      </c>
      <c r="AY1721" s="17" t="s">
        <v>141</v>
      </c>
      <c r="BE1721" s="228">
        <f>IF(N1721="základní",J1721,0)</f>
        <v>0</v>
      </c>
      <c r="BF1721" s="228">
        <f>IF(N1721="snížená",J1721,0)</f>
        <v>0</v>
      </c>
      <c r="BG1721" s="228">
        <f>IF(N1721="zákl. přenesená",J1721,0)</f>
        <v>0</v>
      </c>
      <c r="BH1721" s="228">
        <f>IF(N1721="sníž. přenesená",J1721,0)</f>
        <v>0</v>
      </c>
      <c r="BI1721" s="228">
        <f>IF(N1721="nulová",J1721,0)</f>
        <v>0</v>
      </c>
      <c r="BJ1721" s="17" t="s">
        <v>150</v>
      </c>
      <c r="BK1721" s="228">
        <f>ROUND(I1721*H1721,2)</f>
        <v>0</v>
      </c>
      <c r="BL1721" s="17" t="s">
        <v>457</v>
      </c>
      <c r="BM1721" s="227" t="s">
        <v>2090</v>
      </c>
    </row>
    <row r="1722" s="13" customFormat="1">
      <c r="A1722" s="13"/>
      <c r="B1722" s="229"/>
      <c r="C1722" s="230"/>
      <c r="D1722" s="231" t="s">
        <v>152</v>
      </c>
      <c r="E1722" s="232" t="s">
        <v>1</v>
      </c>
      <c r="F1722" s="233" t="s">
        <v>2051</v>
      </c>
      <c r="G1722" s="230"/>
      <c r="H1722" s="232" t="s">
        <v>1</v>
      </c>
      <c r="I1722" s="234"/>
      <c r="J1722" s="230"/>
      <c r="K1722" s="230"/>
      <c r="L1722" s="235"/>
      <c r="M1722" s="236"/>
      <c r="N1722" s="237"/>
      <c r="O1722" s="237"/>
      <c r="P1722" s="237"/>
      <c r="Q1722" s="237"/>
      <c r="R1722" s="237"/>
      <c r="S1722" s="237"/>
      <c r="T1722" s="23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9" t="s">
        <v>152</v>
      </c>
      <c r="AU1722" s="239" t="s">
        <v>150</v>
      </c>
      <c r="AV1722" s="13" t="s">
        <v>81</v>
      </c>
      <c r="AW1722" s="13" t="s">
        <v>30</v>
      </c>
      <c r="AX1722" s="13" t="s">
        <v>73</v>
      </c>
      <c r="AY1722" s="239" t="s">
        <v>141</v>
      </c>
    </row>
    <row r="1723" s="14" customFormat="1">
      <c r="A1723" s="14"/>
      <c r="B1723" s="240"/>
      <c r="C1723" s="241"/>
      <c r="D1723" s="231" t="s">
        <v>152</v>
      </c>
      <c r="E1723" s="242" t="s">
        <v>1</v>
      </c>
      <c r="F1723" s="243" t="s">
        <v>2052</v>
      </c>
      <c r="G1723" s="241"/>
      <c r="H1723" s="244">
        <v>6.3289999999999997</v>
      </c>
      <c r="I1723" s="245"/>
      <c r="J1723" s="241"/>
      <c r="K1723" s="241"/>
      <c r="L1723" s="246"/>
      <c r="M1723" s="247"/>
      <c r="N1723" s="248"/>
      <c r="O1723" s="248"/>
      <c r="P1723" s="248"/>
      <c r="Q1723" s="248"/>
      <c r="R1723" s="248"/>
      <c r="S1723" s="248"/>
      <c r="T1723" s="24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0" t="s">
        <v>152</v>
      </c>
      <c r="AU1723" s="250" t="s">
        <v>150</v>
      </c>
      <c r="AV1723" s="14" t="s">
        <v>150</v>
      </c>
      <c r="AW1723" s="14" t="s">
        <v>30</v>
      </c>
      <c r="AX1723" s="14" t="s">
        <v>73</v>
      </c>
      <c r="AY1723" s="250" t="s">
        <v>141</v>
      </c>
    </row>
    <row r="1724" s="13" customFormat="1">
      <c r="A1724" s="13"/>
      <c r="B1724" s="229"/>
      <c r="C1724" s="230"/>
      <c r="D1724" s="231" t="s">
        <v>152</v>
      </c>
      <c r="E1724" s="232" t="s">
        <v>1</v>
      </c>
      <c r="F1724" s="233" t="s">
        <v>2053</v>
      </c>
      <c r="G1724" s="230"/>
      <c r="H1724" s="232" t="s">
        <v>1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152</v>
      </c>
      <c r="AU1724" s="239" t="s">
        <v>150</v>
      </c>
      <c r="AV1724" s="13" t="s">
        <v>81</v>
      </c>
      <c r="AW1724" s="13" t="s">
        <v>30</v>
      </c>
      <c r="AX1724" s="13" t="s">
        <v>73</v>
      </c>
      <c r="AY1724" s="239" t="s">
        <v>141</v>
      </c>
    </row>
    <row r="1725" s="14" customFormat="1">
      <c r="A1725" s="14"/>
      <c r="B1725" s="240"/>
      <c r="C1725" s="241"/>
      <c r="D1725" s="231" t="s">
        <v>152</v>
      </c>
      <c r="E1725" s="242" t="s">
        <v>1</v>
      </c>
      <c r="F1725" s="243" t="s">
        <v>2054</v>
      </c>
      <c r="G1725" s="241"/>
      <c r="H1725" s="244">
        <v>5.9000000000000004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152</v>
      </c>
      <c r="AU1725" s="250" t="s">
        <v>150</v>
      </c>
      <c r="AV1725" s="14" t="s">
        <v>150</v>
      </c>
      <c r="AW1725" s="14" t="s">
        <v>30</v>
      </c>
      <c r="AX1725" s="14" t="s">
        <v>73</v>
      </c>
      <c r="AY1725" s="250" t="s">
        <v>141</v>
      </c>
    </row>
    <row r="1726" s="13" customFormat="1">
      <c r="A1726" s="13"/>
      <c r="B1726" s="229"/>
      <c r="C1726" s="230"/>
      <c r="D1726" s="231" t="s">
        <v>152</v>
      </c>
      <c r="E1726" s="232" t="s">
        <v>1</v>
      </c>
      <c r="F1726" s="233" t="s">
        <v>2055</v>
      </c>
      <c r="G1726" s="230"/>
      <c r="H1726" s="232" t="s">
        <v>1</v>
      </c>
      <c r="I1726" s="234"/>
      <c r="J1726" s="230"/>
      <c r="K1726" s="230"/>
      <c r="L1726" s="235"/>
      <c r="M1726" s="236"/>
      <c r="N1726" s="237"/>
      <c r="O1726" s="237"/>
      <c r="P1726" s="237"/>
      <c r="Q1726" s="237"/>
      <c r="R1726" s="237"/>
      <c r="S1726" s="237"/>
      <c r="T1726" s="238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39" t="s">
        <v>152</v>
      </c>
      <c r="AU1726" s="239" t="s">
        <v>150</v>
      </c>
      <c r="AV1726" s="13" t="s">
        <v>81</v>
      </c>
      <c r="AW1726" s="13" t="s">
        <v>30</v>
      </c>
      <c r="AX1726" s="13" t="s">
        <v>73</v>
      </c>
      <c r="AY1726" s="239" t="s">
        <v>141</v>
      </c>
    </row>
    <row r="1727" s="14" customFormat="1">
      <c r="A1727" s="14"/>
      <c r="B1727" s="240"/>
      <c r="C1727" s="241"/>
      <c r="D1727" s="231" t="s">
        <v>152</v>
      </c>
      <c r="E1727" s="242" t="s">
        <v>1</v>
      </c>
      <c r="F1727" s="243" t="s">
        <v>2056</v>
      </c>
      <c r="G1727" s="241"/>
      <c r="H1727" s="244">
        <v>9.9800000000000004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0" t="s">
        <v>152</v>
      </c>
      <c r="AU1727" s="250" t="s">
        <v>150</v>
      </c>
      <c r="AV1727" s="14" t="s">
        <v>150</v>
      </c>
      <c r="AW1727" s="14" t="s">
        <v>30</v>
      </c>
      <c r="AX1727" s="14" t="s">
        <v>73</v>
      </c>
      <c r="AY1727" s="250" t="s">
        <v>141</v>
      </c>
    </row>
    <row r="1728" s="13" customFormat="1">
      <c r="A1728" s="13"/>
      <c r="B1728" s="229"/>
      <c r="C1728" s="230"/>
      <c r="D1728" s="231" t="s">
        <v>152</v>
      </c>
      <c r="E1728" s="232" t="s">
        <v>1</v>
      </c>
      <c r="F1728" s="233" t="s">
        <v>2057</v>
      </c>
      <c r="G1728" s="230"/>
      <c r="H1728" s="232" t="s">
        <v>1</v>
      </c>
      <c r="I1728" s="234"/>
      <c r="J1728" s="230"/>
      <c r="K1728" s="230"/>
      <c r="L1728" s="235"/>
      <c r="M1728" s="236"/>
      <c r="N1728" s="237"/>
      <c r="O1728" s="237"/>
      <c r="P1728" s="237"/>
      <c r="Q1728" s="237"/>
      <c r="R1728" s="237"/>
      <c r="S1728" s="237"/>
      <c r="T1728" s="23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9" t="s">
        <v>152</v>
      </c>
      <c r="AU1728" s="239" t="s">
        <v>150</v>
      </c>
      <c r="AV1728" s="13" t="s">
        <v>81</v>
      </c>
      <c r="AW1728" s="13" t="s">
        <v>30</v>
      </c>
      <c r="AX1728" s="13" t="s">
        <v>73</v>
      </c>
      <c r="AY1728" s="239" t="s">
        <v>141</v>
      </c>
    </row>
    <row r="1729" s="14" customFormat="1">
      <c r="A1729" s="14"/>
      <c r="B1729" s="240"/>
      <c r="C1729" s="241"/>
      <c r="D1729" s="231" t="s">
        <v>152</v>
      </c>
      <c r="E1729" s="242" t="s">
        <v>1</v>
      </c>
      <c r="F1729" s="243" t="s">
        <v>2058</v>
      </c>
      <c r="G1729" s="241"/>
      <c r="H1729" s="244">
        <v>4.9550000000000001</v>
      </c>
      <c r="I1729" s="245"/>
      <c r="J1729" s="241"/>
      <c r="K1729" s="241"/>
      <c r="L1729" s="246"/>
      <c r="M1729" s="247"/>
      <c r="N1729" s="248"/>
      <c r="O1729" s="248"/>
      <c r="P1729" s="248"/>
      <c r="Q1729" s="248"/>
      <c r="R1729" s="248"/>
      <c r="S1729" s="248"/>
      <c r="T1729" s="249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0" t="s">
        <v>152</v>
      </c>
      <c r="AU1729" s="250" t="s">
        <v>150</v>
      </c>
      <c r="AV1729" s="14" t="s">
        <v>150</v>
      </c>
      <c r="AW1729" s="14" t="s">
        <v>30</v>
      </c>
      <c r="AX1729" s="14" t="s">
        <v>73</v>
      </c>
      <c r="AY1729" s="250" t="s">
        <v>141</v>
      </c>
    </row>
    <row r="1730" s="13" customFormat="1">
      <c r="A1730" s="13"/>
      <c r="B1730" s="229"/>
      <c r="C1730" s="230"/>
      <c r="D1730" s="231" t="s">
        <v>152</v>
      </c>
      <c r="E1730" s="232" t="s">
        <v>1</v>
      </c>
      <c r="F1730" s="233" t="s">
        <v>2059</v>
      </c>
      <c r="G1730" s="230"/>
      <c r="H1730" s="232" t="s">
        <v>1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39" t="s">
        <v>152</v>
      </c>
      <c r="AU1730" s="239" t="s">
        <v>150</v>
      </c>
      <c r="AV1730" s="13" t="s">
        <v>81</v>
      </c>
      <c r="AW1730" s="13" t="s">
        <v>30</v>
      </c>
      <c r="AX1730" s="13" t="s">
        <v>73</v>
      </c>
      <c r="AY1730" s="239" t="s">
        <v>141</v>
      </c>
    </row>
    <row r="1731" s="14" customFormat="1">
      <c r="A1731" s="14"/>
      <c r="B1731" s="240"/>
      <c r="C1731" s="241"/>
      <c r="D1731" s="231" t="s">
        <v>152</v>
      </c>
      <c r="E1731" s="242" t="s">
        <v>1</v>
      </c>
      <c r="F1731" s="243" t="s">
        <v>2060</v>
      </c>
      <c r="G1731" s="241"/>
      <c r="H1731" s="244">
        <v>4.9880000000000004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0" t="s">
        <v>152</v>
      </c>
      <c r="AU1731" s="250" t="s">
        <v>150</v>
      </c>
      <c r="AV1731" s="14" t="s">
        <v>150</v>
      </c>
      <c r="AW1731" s="14" t="s">
        <v>30</v>
      </c>
      <c r="AX1731" s="14" t="s">
        <v>73</v>
      </c>
      <c r="AY1731" s="250" t="s">
        <v>141</v>
      </c>
    </row>
    <row r="1732" s="13" customFormat="1">
      <c r="A1732" s="13"/>
      <c r="B1732" s="229"/>
      <c r="C1732" s="230"/>
      <c r="D1732" s="231" t="s">
        <v>152</v>
      </c>
      <c r="E1732" s="232" t="s">
        <v>1</v>
      </c>
      <c r="F1732" s="233" t="s">
        <v>2061</v>
      </c>
      <c r="G1732" s="230"/>
      <c r="H1732" s="232" t="s">
        <v>1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152</v>
      </c>
      <c r="AU1732" s="239" t="s">
        <v>150</v>
      </c>
      <c r="AV1732" s="13" t="s">
        <v>81</v>
      </c>
      <c r="AW1732" s="13" t="s">
        <v>30</v>
      </c>
      <c r="AX1732" s="13" t="s">
        <v>73</v>
      </c>
      <c r="AY1732" s="239" t="s">
        <v>141</v>
      </c>
    </row>
    <row r="1733" s="14" customFormat="1">
      <c r="A1733" s="14"/>
      <c r="B1733" s="240"/>
      <c r="C1733" s="241"/>
      <c r="D1733" s="231" t="s">
        <v>152</v>
      </c>
      <c r="E1733" s="242" t="s">
        <v>1</v>
      </c>
      <c r="F1733" s="243" t="s">
        <v>2062</v>
      </c>
      <c r="G1733" s="241"/>
      <c r="H1733" s="244">
        <v>3.024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152</v>
      </c>
      <c r="AU1733" s="250" t="s">
        <v>150</v>
      </c>
      <c r="AV1733" s="14" t="s">
        <v>150</v>
      </c>
      <c r="AW1733" s="14" t="s">
        <v>30</v>
      </c>
      <c r="AX1733" s="14" t="s">
        <v>73</v>
      </c>
      <c r="AY1733" s="250" t="s">
        <v>141</v>
      </c>
    </row>
    <row r="1734" s="13" customFormat="1">
      <c r="A1734" s="13"/>
      <c r="B1734" s="229"/>
      <c r="C1734" s="230"/>
      <c r="D1734" s="231" t="s">
        <v>152</v>
      </c>
      <c r="E1734" s="232" t="s">
        <v>1</v>
      </c>
      <c r="F1734" s="233" t="s">
        <v>2063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152</v>
      </c>
      <c r="AU1734" s="239" t="s">
        <v>150</v>
      </c>
      <c r="AV1734" s="13" t="s">
        <v>81</v>
      </c>
      <c r="AW1734" s="13" t="s">
        <v>30</v>
      </c>
      <c r="AX1734" s="13" t="s">
        <v>73</v>
      </c>
      <c r="AY1734" s="239" t="s">
        <v>141</v>
      </c>
    </row>
    <row r="1735" s="13" customFormat="1">
      <c r="A1735" s="13"/>
      <c r="B1735" s="229"/>
      <c r="C1735" s="230"/>
      <c r="D1735" s="231" t="s">
        <v>152</v>
      </c>
      <c r="E1735" s="232" t="s">
        <v>1</v>
      </c>
      <c r="F1735" s="233" t="s">
        <v>2064</v>
      </c>
      <c r="G1735" s="230"/>
      <c r="H1735" s="232" t="s">
        <v>1</v>
      </c>
      <c r="I1735" s="234"/>
      <c r="J1735" s="230"/>
      <c r="K1735" s="230"/>
      <c r="L1735" s="235"/>
      <c r="M1735" s="236"/>
      <c r="N1735" s="237"/>
      <c r="O1735" s="237"/>
      <c r="P1735" s="237"/>
      <c r="Q1735" s="237"/>
      <c r="R1735" s="237"/>
      <c r="S1735" s="237"/>
      <c r="T1735" s="238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39" t="s">
        <v>152</v>
      </c>
      <c r="AU1735" s="239" t="s">
        <v>150</v>
      </c>
      <c r="AV1735" s="13" t="s">
        <v>81</v>
      </c>
      <c r="AW1735" s="13" t="s">
        <v>30</v>
      </c>
      <c r="AX1735" s="13" t="s">
        <v>73</v>
      </c>
      <c r="AY1735" s="239" t="s">
        <v>141</v>
      </c>
    </row>
    <row r="1736" s="14" customFormat="1">
      <c r="A1736" s="14"/>
      <c r="B1736" s="240"/>
      <c r="C1736" s="241"/>
      <c r="D1736" s="231" t="s">
        <v>152</v>
      </c>
      <c r="E1736" s="242" t="s">
        <v>1</v>
      </c>
      <c r="F1736" s="243" t="s">
        <v>2065</v>
      </c>
      <c r="G1736" s="241"/>
      <c r="H1736" s="244">
        <v>3.8500000000000001</v>
      </c>
      <c r="I1736" s="245"/>
      <c r="J1736" s="241"/>
      <c r="K1736" s="241"/>
      <c r="L1736" s="246"/>
      <c r="M1736" s="247"/>
      <c r="N1736" s="248"/>
      <c r="O1736" s="248"/>
      <c r="P1736" s="248"/>
      <c r="Q1736" s="248"/>
      <c r="R1736" s="248"/>
      <c r="S1736" s="248"/>
      <c r="T1736" s="249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50" t="s">
        <v>152</v>
      </c>
      <c r="AU1736" s="250" t="s">
        <v>150</v>
      </c>
      <c r="AV1736" s="14" t="s">
        <v>150</v>
      </c>
      <c r="AW1736" s="14" t="s">
        <v>30</v>
      </c>
      <c r="AX1736" s="14" t="s">
        <v>73</v>
      </c>
      <c r="AY1736" s="250" t="s">
        <v>141</v>
      </c>
    </row>
    <row r="1737" s="13" customFormat="1">
      <c r="A1737" s="13"/>
      <c r="B1737" s="229"/>
      <c r="C1737" s="230"/>
      <c r="D1737" s="231" t="s">
        <v>152</v>
      </c>
      <c r="E1737" s="232" t="s">
        <v>1</v>
      </c>
      <c r="F1737" s="233" t="s">
        <v>2066</v>
      </c>
      <c r="G1737" s="230"/>
      <c r="H1737" s="232" t="s">
        <v>1</v>
      </c>
      <c r="I1737" s="234"/>
      <c r="J1737" s="230"/>
      <c r="K1737" s="230"/>
      <c r="L1737" s="235"/>
      <c r="M1737" s="236"/>
      <c r="N1737" s="237"/>
      <c r="O1737" s="237"/>
      <c r="P1737" s="237"/>
      <c r="Q1737" s="237"/>
      <c r="R1737" s="237"/>
      <c r="S1737" s="237"/>
      <c r="T1737" s="238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39" t="s">
        <v>152</v>
      </c>
      <c r="AU1737" s="239" t="s">
        <v>150</v>
      </c>
      <c r="AV1737" s="13" t="s">
        <v>81</v>
      </c>
      <c r="AW1737" s="13" t="s">
        <v>30</v>
      </c>
      <c r="AX1737" s="13" t="s">
        <v>73</v>
      </c>
      <c r="AY1737" s="239" t="s">
        <v>141</v>
      </c>
    </row>
    <row r="1738" s="14" customFormat="1">
      <c r="A1738" s="14"/>
      <c r="B1738" s="240"/>
      <c r="C1738" s="241"/>
      <c r="D1738" s="231" t="s">
        <v>152</v>
      </c>
      <c r="E1738" s="242" t="s">
        <v>1</v>
      </c>
      <c r="F1738" s="243" t="s">
        <v>2065</v>
      </c>
      <c r="G1738" s="241"/>
      <c r="H1738" s="244">
        <v>3.8500000000000001</v>
      </c>
      <c r="I1738" s="245"/>
      <c r="J1738" s="241"/>
      <c r="K1738" s="241"/>
      <c r="L1738" s="246"/>
      <c r="M1738" s="247"/>
      <c r="N1738" s="248"/>
      <c r="O1738" s="248"/>
      <c r="P1738" s="248"/>
      <c r="Q1738" s="248"/>
      <c r="R1738" s="248"/>
      <c r="S1738" s="248"/>
      <c r="T1738" s="249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50" t="s">
        <v>152</v>
      </c>
      <c r="AU1738" s="250" t="s">
        <v>150</v>
      </c>
      <c r="AV1738" s="14" t="s">
        <v>150</v>
      </c>
      <c r="AW1738" s="14" t="s">
        <v>30</v>
      </c>
      <c r="AX1738" s="14" t="s">
        <v>73</v>
      </c>
      <c r="AY1738" s="250" t="s">
        <v>141</v>
      </c>
    </row>
    <row r="1739" s="13" customFormat="1">
      <c r="A1739" s="13"/>
      <c r="B1739" s="229"/>
      <c r="C1739" s="230"/>
      <c r="D1739" s="231" t="s">
        <v>152</v>
      </c>
      <c r="E1739" s="232" t="s">
        <v>1</v>
      </c>
      <c r="F1739" s="233" t="s">
        <v>2067</v>
      </c>
      <c r="G1739" s="230"/>
      <c r="H1739" s="232" t="s">
        <v>1</v>
      </c>
      <c r="I1739" s="234"/>
      <c r="J1739" s="230"/>
      <c r="K1739" s="230"/>
      <c r="L1739" s="235"/>
      <c r="M1739" s="236"/>
      <c r="N1739" s="237"/>
      <c r="O1739" s="237"/>
      <c r="P1739" s="237"/>
      <c r="Q1739" s="237"/>
      <c r="R1739" s="237"/>
      <c r="S1739" s="237"/>
      <c r="T1739" s="238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39" t="s">
        <v>152</v>
      </c>
      <c r="AU1739" s="239" t="s">
        <v>150</v>
      </c>
      <c r="AV1739" s="13" t="s">
        <v>81</v>
      </c>
      <c r="AW1739" s="13" t="s">
        <v>30</v>
      </c>
      <c r="AX1739" s="13" t="s">
        <v>73</v>
      </c>
      <c r="AY1739" s="239" t="s">
        <v>141</v>
      </c>
    </row>
    <row r="1740" s="14" customFormat="1">
      <c r="A1740" s="14"/>
      <c r="B1740" s="240"/>
      <c r="C1740" s="241"/>
      <c r="D1740" s="231" t="s">
        <v>152</v>
      </c>
      <c r="E1740" s="242" t="s">
        <v>1</v>
      </c>
      <c r="F1740" s="243" t="s">
        <v>2068</v>
      </c>
      <c r="G1740" s="241"/>
      <c r="H1740" s="244">
        <v>11</v>
      </c>
      <c r="I1740" s="245"/>
      <c r="J1740" s="241"/>
      <c r="K1740" s="241"/>
      <c r="L1740" s="246"/>
      <c r="M1740" s="247"/>
      <c r="N1740" s="248"/>
      <c r="O1740" s="248"/>
      <c r="P1740" s="248"/>
      <c r="Q1740" s="248"/>
      <c r="R1740" s="248"/>
      <c r="S1740" s="248"/>
      <c r="T1740" s="249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50" t="s">
        <v>152</v>
      </c>
      <c r="AU1740" s="250" t="s">
        <v>150</v>
      </c>
      <c r="AV1740" s="14" t="s">
        <v>150</v>
      </c>
      <c r="AW1740" s="14" t="s">
        <v>30</v>
      </c>
      <c r="AX1740" s="14" t="s">
        <v>73</v>
      </c>
      <c r="AY1740" s="250" t="s">
        <v>141</v>
      </c>
    </row>
    <row r="1741" s="13" customFormat="1">
      <c r="A1741" s="13"/>
      <c r="B1741" s="229"/>
      <c r="C1741" s="230"/>
      <c r="D1741" s="231" t="s">
        <v>152</v>
      </c>
      <c r="E1741" s="232" t="s">
        <v>1</v>
      </c>
      <c r="F1741" s="233" t="s">
        <v>234</v>
      </c>
      <c r="G1741" s="230"/>
      <c r="H1741" s="232" t="s">
        <v>1</v>
      </c>
      <c r="I1741" s="234"/>
      <c r="J1741" s="230"/>
      <c r="K1741" s="230"/>
      <c r="L1741" s="235"/>
      <c r="M1741" s="236"/>
      <c r="N1741" s="237"/>
      <c r="O1741" s="237"/>
      <c r="P1741" s="237"/>
      <c r="Q1741" s="237"/>
      <c r="R1741" s="237"/>
      <c r="S1741" s="237"/>
      <c r="T1741" s="238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39" t="s">
        <v>152</v>
      </c>
      <c r="AU1741" s="239" t="s">
        <v>150</v>
      </c>
      <c r="AV1741" s="13" t="s">
        <v>81</v>
      </c>
      <c r="AW1741" s="13" t="s">
        <v>30</v>
      </c>
      <c r="AX1741" s="13" t="s">
        <v>73</v>
      </c>
      <c r="AY1741" s="239" t="s">
        <v>141</v>
      </c>
    </row>
    <row r="1742" s="14" customFormat="1">
      <c r="A1742" s="14"/>
      <c r="B1742" s="240"/>
      <c r="C1742" s="241"/>
      <c r="D1742" s="231" t="s">
        <v>152</v>
      </c>
      <c r="E1742" s="242" t="s">
        <v>1</v>
      </c>
      <c r="F1742" s="243" t="s">
        <v>2065</v>
      </c>
      <c r="G1742" s="241"/>
      <c r="H1742" s="244">
        <v>3.8500000000000001</v>
      </c>
      <c r="I1742" s="245"/>
      <c r="J1742" s="241"/>
      <c r="K1742" s="241"/>
      <c r="L1742" s="246"/>
      <c r="M1742" s="247"/>
      <c r="N1742" s="248"/>
      <c r="O1742" s="248"/>
      <c r="P1742" s="248"/>
      <c r="Q1742" s="248"/>
      <c r="R1742" s="248"/>
      <c r="S1742" s="248"/>
      <c r="T1742" s="249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50" t="s">
        <v>152</v>
      </c>
      <c r="AU1742" s="250" t="s">
        <v>150</v>
      </c>
      <c r="AV1742" s="14" t="s">
        <v>150</v>
      </c>
      <c r="AW1742" s="14" t="s">
        <v>30</v>
      </c>
      <c r="AX1742" s="14" t="s">
        <v>73</v>
      </c>
      <c r="AY1742" s="250" t="s">
        <v>141</v>
      </c>
    </row>
    <row r="1743" s="13" customFormat="1">
      <c r="A1743" s="13"/>
      <c r="B1743" s="229"/>
      <c r="C1743" s="230"/>
      <c r="D1743" s="231" t="s">
        <v>152</v>
      </c>
      <c r="E1743" s="232" t="s">
        <v>1</v>
      </c>
      <c r="F1743" s="233" t="s">
        <v>2069</v>
      </c>
      <c r="G1743" s="230"/>
      <c r="H1743" s="232" t="s">
        <v>1</v>
      </c>
      <c r="I1743" s="234"/>
      <c r="J1743" s="230"/>
      <c r="K1743" s="230"/>
      <c r="L1743" s="235"/>
      <c r="M1743" s="236"/>
      <c r="N1743" s="237"/>
      <c r="O1743" s="237"/>
      <c r="P1743" s="237"/>
      <c r="Q1743" s="237"/>
      <c r="R1743" s="237"/>
      <c r="S1743" s="237"/>
      <c r="T1743" s="238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39" t="s">
        <v>152</v>
      </c>
      <c r="AU1743" s="239" t="s">
        <v>150</v>
      </c>
      <c r="AV1743" s="13" t="s">
        <v>81</v>
      </c>
      <c r="AW1743" s="13" t="s">
        <v>30</v>
      </c>
      <c r="AX1743" s="13" t="s">
        <v>73</v>
      </c>
      <c r="AY1743" s="239" t="s">
        <v>141</v>
      </c>
    </row>
    <row r="1744" s="14" customFormat="1">
      <c r="A1744" s="14"/>
      <c r="B1744" s="240"/>
      <c r="C1744" s="241"/>
      <c r="D1744" s="231" t="s">
        <v>152</v>
      </c>
      <c r="E1744" s="242" t="s">
        <v>1</v>
      </c>
      <c r="F1744" s="243" t="s">
        <v>2065</v>
      </c>
      <c r="G1744" s="241"/>
      <c r="H1744" s="244">
        <v>3.8500000000000001</v>
      </c>
      <c r="I1744" s="245"/>
      <c r="J1744" s="241"/>
      <c r="K1744" s="241"/>
      <c r="L1744" s="246"/>
      <c r="M1744" s="247"/>
      <c r="N1744" s="248"/>
      <c r="O1744" s="248"/>
      <c r="P1744" s="248"/>
      <c r="Q1744" s="248"/>
      <c r="R1744" s="248"/>
      <c r="S1744" s="248"/>
      <c r="T1744" s="249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0" t="s">
        <v>152</v>
      </c>
      <c r="AU1744" s="250" t="s">
        <v>150</v>
      </c>
      <c r="AV1744" s="14" t="s">
        <v>150</v>
      </c>
      <c r="AW1744" s="14" t="s">
        <v>30</v>
      </c>
      <c r="AX1744" s="14" t="s">
        <v>73</v>
      </c>
      <c r="AY1744" s="250" t="s">
        <v>141</v>
      </c>
    </row>
    <row r="1745" s="13" customFormat="1">
      <c r="A1745" s="13"/>
      <c r="B1745" s="229"/>
      <c r="C1745" s="230"/>
      <c r="D1745" s="231" t="s">
        <v>152</v>
      </c>
      <c r="E1745" s="232" t="s">
        <v>1</v>
      </c>
      <c r="F1745" s="233" t="s">
        <v>2070</v>
      </c>
      <c r="G1745" s="230"/>
      <c r="H1745" s="232" t="s">
        <v>1</v>
      </c>
      <c r="I1745" s="234"/>
      <c r="J1745" s="230"/>
      <c r="K1745" s="230"/>
      <c r="L1745" s="235"/>
      <c r="M1745" s="236"/>
      <c r="N1745" s="237"/>
      <c r="O1745" s="237"/>
      <c r="P1745" s="237"/>
      <c r="Q1745" s="237"/>
      <c r="R1745" s="237"/>
      <c r="S1745" s="237"/>
      <c r="T1745" s="23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9" t="s">
        <v>152</v>
      </c>
      <c r="AU1745" s="239" t="s">
        <v>150</v>
      </c>
      <c r="AV1745" s="13" t="s">
        <v>81</v>
      </c>
      <c r="AW1745" s="13" t="s">
        <v>30</v>
      </c>
      <c r="AX1745" s="13" t="s">
        <v>73</v>
      </c>
      <c r="AY1745" s="239" t="s">
        <v>141</v>
      </c>
    </row>
    <row r="1746" s="14" customFormat="1">
      <c r="A1746" s="14"/>
      <c r="B1746" s="240"/>
      <c r="C1746" s="241"/>
      <c r="D1746" s="231" t="s">
        <v>152</v>
      </c>
      <c r="E1746" s="242" t="s">
        <v>1</v>
      </c>
      <c r="F1746" s="243" t="s">
        <v>2065</v>
      </c>
      <c r="G1746" s="241"/>
      <c r="H1746" s="244">
        <v>3.8500000000000001</v>
      </c>
      <c r="I1746" s="245"/>
      <c r="J1746" s="241"/>
      <c r="K1746" s="241"/>
      <c r="L1746" s="246"/>
      <c r="M1746" s="247"/>
      <c r="N1746" s="248"/>
      <c r="O1746" s="248"/>
      <c r="P1746" s="248"/>
      <c r="Q1746" s="248"/>
      <c r="R1746" s="248"/>
      <c r="S1746" s="248"/>
      <c r="T1746" s="24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0" t="s">
        <v>152</v>
      </c>
      <c r="AU1746" s="250" t="s">
        <v>150</v>
      </c>
      <c r="AV1746" s="14" t="s">
        <v>150</v>
      </c>
      <c r="AW1746" s="14" t="s">
        <v>30</v>
      </c>
      <c r="AX1746" s="14" t="s">
        <v>73</v>
      </c>
      <c r="AY1746" s="250" t="s">
        <v>141</v>
      </c>
    </row>
    <row r="1747" s="15" customFormat="1">
      <c r="A1747" s="15"/>
      <c r="B1747" s="251"/>
      <c r="C1747" s="252"/>
      <c r="D1747" s="231" t="s">
        <v>152</v>
      </c>
      <c r="E1747" s="253" t="s">
        <v>1</v>
      </c>
      <c r="F1747" s="254" t="s">
        <v>170</v>
      </c>
      <c r="G1747" s="252"/>
      <c r="H1747" s="255">
        <v>65.426000000000002</v>
      </c>
      <c r="I1747" s="256"/>
      <c r="J1747" s="252"/>
      <c r="K1747" s="252"/>
      <c r="L1747" s="257"/>
      <c r="M1747" s="258"/>
      <c r="N1747" s="259"/>
      <c r="O1747" s="259"/>
      <c r="P1747" s="259"/>
      <c r="Q1747" s="259"/>
      <c r="R1747" s="259"/>
      <c r="S1747" s="259"/>
      <c r="T1747" s="260"/>
      <c r="U1747" s="15"/>
      <c r="V1747" s="15"/>
      <c r="W1747" s="15"/>
      <c r="X1747" s="15"/>
      <c r="Y1747" s="15"/>
      <c r="Z1747" s="15"/>
      <c r="AA1747" s="15"/>
      <c r="AB1747" s="15"/>
      <c r="AC1747" s="15"/>
      <c r="AD1747" s="15"/>
      <c r="AE1747" s="15"/>
      <c r="AT1747" s="261" t="s">
        <v>152</v>
      </c>
      <c r="AU1747" s="261" t="s">
        <v>150</v>
      </c>
      <c r="AV1747" s="15" t="s">
        <v>149</v>
      </c>
      <c r="AW1747" s="15" t="s">
        <v>30</v>
      </c>
      <c r="AX1747" s="15" t="s">
        <v>81</v>
      </c>
      <c r="AY1747" s="261" t="s">
        <v>141</v>
      </c>
    </row>
    <row r="1748" s="2" customFormat="1" ht="24.15" customHeight="1">
      <c r="A1748" s="38"/>
      <c r="B1748" s="39"/>
      <c r="C1748" s="215" t="s">
        <v>2091</v>
      </c>
      <c r="D1748" s="215" t="s">
        <v>145</v>
      </c>
      <c r="E1748" s="216" t="s">
        <v>2092</v>
      </c>
      <c r="F1748" s="217" t="s">
        <v>2093</v>
      </c>
      <c r="G1748" s="218" t="s">
        <v>148</v>
      </c>
      <c r="H1748" s="219">
        <v>65.426000000000002</v>
      </c>
      <c r="I1748" s="220"/>
      <c r="J1748" s="221">
        <f>ROUND(I1748*H1748,2)</f>
        <v>0</v>
      </c>
      <c r="K1748" s="222"/>
      <c r="L1748" s="44"/>
      <c r="M1748" s="223" t="s">
        <v>1</v>
      </c>
      <c r="N1748" s="224" t="s">
        <v>39</v>
      </c>
      <c r="O1748" s="91"/>
      <c r="P1748" s="225">
        <f>O1748*H1748</f>
        <v>0</v>
      </c>
      <c r="Q1748" s="225">
        <v>0.00012</v>
      </c>
      <c r="R1748" s="225">
        <f>Q1748*H1748</f>
        <v>0.0078511199999999996</v>
      </c>
      <c r="S1748" s="225">
        <v>0</v>
      </c>
      <c r="T1748" s="226">
        <f>S1748*H1748</f>
        <v>0</v>
      </c>
      <c r="U1748" s="38"/>
      <c r="V1748" s="38"/>
      <c r="W1748" s="38"/>
      <c r="X1748" s="38"/>
      <c r="Y1748" s="38"/>
      <c r="Z1748" s="38"/>
      <c r="AA1748" s="38"/>
      <c r="AB1748" s="38"/>
      <c r="AC1748" s="38"/>
      <c r="AD1748" s="38"/>
      <c r="AE1748" s="38"/>
      <c r="AR1748" s="227" t="s">
        <v>457</v>
      </c>
      <c r="AT1748" s="227" t="s">
        <v>145</v>
      </c>
      <c r="AU1748" s="227" t="s">
        <v>150</v>
      </c>
      <c r="AY1748" s="17" t="s">
        <v>141</v>
      </c>
      <c r="BE1748" s="228">
        <f>IF(N1748="základní",J1748,0)</f>
        <v>0</v>
      </c>
      <c r="BF1748" s="228">
        <f>IF(N1748="snížená",J1748,0)</f>
        <v>0</v>
      </c>
      <c r="BG1748" s="228">
        <f>IF(N1748="zákl. přenesená",J1748,0)</f>
        <v>0</v>
      </c>
      <c r="BH1748" s="228">
        <f>IF(N1748="sníž. přenesená",J1748,0)</f>
        <v>0</v>
      </c>
      <c r="BI1748" s="228">
        <f>IF(N1748="nulová",J1748,0)</f>
        <v>0</v>
      </c>
      <c r="BJ1748" s="17" t="s">
        <v>150</v>
      </c>
      <c r="BK1748" s="228">
        <f>ROUND(I1748*H1748,2)</f>
        <v>0</v>
      </c>
      <c r="BL1748" s="17" t="s">
        <v>457</v>
      </c>
      <c r="BM1748" s="227" t="s">
        <v>2094</v>
      </c>
    </row>
    <row r="1749" s="13" customFormat="1">
      <c r="A1749" s="13"/>
      <c r="B1749" s="229"/>
      <c r="C1749" s="230"/>
      <c r="D1749" s="231" t="s">
        <v>152</v>
      </c>
      <c r="E1749" s="232" t="s">
        <v>1</v>
      </c>
      <c r="F1749" s="233" t="s">
        <v>2051</v>
      </c>
      <c r="G1749" s="230"/>
      <c r="H1749" s="232" t="s">
        <v>1</v>
      </c>
      <c r="I1749" s="234"/>
      <c r="J1749" s="230"/>
      <c r="K1749" s="230"/>
      <c r="L1749" s="235"/>
      <c r="M1749" s="236"/>
      <c r="N1749" s="237"/>
      <c r="O1749" s="237"/>
      <c r="P1749" s="237"/>
      <c r="Q1749" s="237"/>
      <c r="R1749" s="237"/>
      <c r="S1749" s="237"/>
      <c r="T1749" s="238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39" t="s">
        <v>152</v>
      </c>
      <c r="AU1749" s="239" t="s">
        <v>150</v>
      </c>
      <c r="AV1749" s="13" t="s">
        <v>81</v>
      </c>
      <c r="AW1749" s="13" t="s">
        <v>30</v>
      </c>
      <c r="AX1749" s="13" t="s">
        <v>73</v>
      </c>
      <c r="AY1749" s="239" t="s">
        <v>141</v>
      </c>
    </row>
    <row r="1750" s="14" customFormat="1">
      <c r="A1750" s="14"/>
      <c r="B1750" s="240"/>
      <c r="C1750" s="241"/>
      <c r="D1750" s="231" t="s">
        <v>152</v>
      </c>
      <c r="E1750" s="242" t="s">
        <v>1</v>
      </c>
      <c r="F1750" s="243" t="s">
        <v>2052</v>
      </c>
      <c r="G1750" s="241"/>
      <c r="H1750" s="244">
        <v>6.3289999999999997</v>
      </c>
      <c r="I1750" s="245"/>
      <c r="J1750" s="241"/>
      <c r="K1750" s="241"/>
      <c r="L1750" s="246"/>
      <c r="M1750" s="247"/>
      <c r="N1750" s="248"/>
      <c r="O1750" s="248"/>
      <c r="P1750" s="248"/>
      <c r="Q1750" s="248"/>
      <c r="R1750" s="248"/>
      <c r="S1750" s="248"/>
      <c r="T1750" s="249"/>
      <c r="U1750" s="14"/>
      <c r="V1750" s="14"/>
      <c r="W1750" s="14"/>
      <c r="X1750" s="14"/>
      <c r="Y1750" s="14"/>
      <c r="Z1750" s="14"/>
      <c r="AA1750" s="14"/>
      <c r="AB1750" s="14"/>
      <c r="AC1750" s="14"/>
      <c r="AD1750" s="14"/>
      <c r="AE1750" s="14"/>
      <c r="AT1750" s="250" t="s">
        <v>152</v>
      </c>
      <c r="AU1750" s="250" t="s">
        <v>150</v>
      </c>
      <c r="AV1750" s="14" t="s">
        <v>150</v>
      </c>
      <c r="AW1750" s="14" t="s">
        <v>30</v>
      </c>
      <c r="AX1750" s="14" t="s">
        <v>73</v>
      </c>
      <c r="AY1750" s="250" t="s">
        <v>141</v>
      </c>
    </row>
    <row r="1751" s="13" customFormat="1">
      <c r="A1751" s="13"/>
      <c r="B1751" s="229"/>
      <c r="C1751" s="230"/>
      <c r="D1751" s="231" t="s">
        <v>152</v>
      </c>
      <c r="E1751" s="232" t="s">
        <v>1</v>
      </c>
      <c r="F1751" s="233" t="s">
        <v>2053</v>
      </c>
      <c r="G1751" s="230"/>
      <c r="H1751" s="232" t="s">
        <v>1</v>
      </c>
      <c r="I1751" s="234"/>
      <c r="J1751" s="230"/>
      <c r="K1751" s="230"/>
      <c r="L1751" s="235"/>
      <c r="M1751" s="236"/>
      <c r="N1751" s="237"/>
      <c r="O1751" s="237"/>
      <c r="P1751" s="237"/>
      <c r="Q1751" s="237"/>
      <c r="R1751" s="237"/>
      <c r="S1751" s="237"/>
      <c r="T1751" s="23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39" t="s">
        <v>152</v>
      </c>
      <c r="AU1751" s="239" t="s">
        <v>150</v>
      </c>
      <c r="AV1751" s="13" t="s">
        <v>81</v>
      </c>
      <c r="AW1751" s="13" t="s">
        <v>30</v>
      </c>
      <c r="AX1751" s="13" t="s">
        <v>73</v>
      </c>
      <c r="AY1751" s="239" t="s">
        <v>141</v>
      </c>
    </row>
    <row r="1752" s="14" customFormat="1">
      <c r="A1752" s="14"/>
      <c r="B1752" s="240"/>
      <c r="C1752" s="241"/>
      <c r="D1752" s="231" t="s">
        <v>152</v>
      </c>
      <c r="E1752" s="242" t="s">
        <v>1</v>
      </c>
      <c r="F1752" s="243" t="s">
        <v>2054</v>
      </c>
      <c r="G1752" s="241"/>
      <c r="H1752" s="244">
        <v>5.9000000000000004</v>
      </c>
      <c r="I1752" s="245"/>
      <c r="J1752" s="241"/>
      <c r="K1752" s="241"/>
      <c r="L1752" s="246"/>
      <c r="M1752" s="247"/>
      <c r="N1752" s="248"/>
      <c r="O1752" s="248"/>
      <c r="P1752" s="248"/>
      <c r="Q1752" s="248"/>
      <c r="R1752" s="248"/>
      <c r="S1752" s="248"/>
      <c r="T1752" s="249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50" t="s">
        <v>152</v>
      </c>
      <c r="AU1752" s="250" t="s">
        <v>150</v>
      </c>
      <c r="AV1752" s="14" t="s">
        <v>150</v>
      </c>
      <c r="AW1752" s="14" t="s">
        <v>30</v>
      </c>
      <c r="AX1752" s="14" t="s">
        <v>73</v>
      </c>
      <c r="AY1752" s="250" t="s">
        <v>141</v>
      </c>
    </row>
    <row r="1753" s="13" customFormat="1">
      <c r="A1753" s="13"/>
      <c r="B1753" s="229"/>
      <c r="C1753" s="230"/>
      <c r="D1753" s="231" t="s">
        <v>152</v>
      </c>
      <c r="E1753" s="232" t="s">
        <v>1</v>
      </c>
      <c r="F1753" s="233" t="s">
        <v>2055</v>
      </c>
      <c r="G1753" s="230"/>
      <c r="H1753" s="232" t="s">
        <v>1</v>
      </c>
      <c r="I1753" s="234"/>
      <c r="J1753" s="230"/>
      <c r="K1753" s="230"/>
      <c r="L1753" s="235"/>
      <c r="M1753" s="236"/>
      <c r="N1753" s="237"/>
      <c r="O1753" s="237"/>
      <c r="P1753" s="237"/>
      <c r="Q1753" s="237"/>
      <c r="R1753" s="237"/>
      <c r="S1753" s="237"/>
      <c r="T1753" s="238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39" t="s">
        <v>152</v>
      </c>
      <c r="AU1753" s="239" t="s">
        <v>150</v>
      </c>
      <c r="AV1753" s="13" t="s">
        <v>81</v>
      </c>
      <c r="AW1753" s="13" t="s">
        <v>30</v>
      </c>
      <c r="AX1753" s="13" t="s">
        <v>73</v>
      </c>
      <c r="AY1753" s="239" t="s">
        <v>141</v>
      </c>
    </row>
    <row r="1754" s="14" customFormat="1">
      <c r="A1754" s="14"/>
      <c r="B1754" s="240"/>
      <c r="C1754" s="241"/>
      <c r="D1754" s="231" t="s">
        <v>152</v>
      </c>
      <c r="E1754" s="242" t="s">
        <v>1</v>
      </c>
      <c r="F1754" s="243" t="s">
        <v>2056</v>
      </c>
      <c r="G1754" s="241"/>
      <c r="H1754" s="244">
        <v>9.9800000000000004</v>
      </c>
      <c r="I1754" s="245"/>
      <c r="J1754" s="241"/>
      <c r="K1754" s="241"/>
      <c r="L1754" s="246"/>
      <c r="M1754" s="247"/>
      <c r="N1754" s="248"/>
      <c r="O1754" s="248"/>
      <c r="P1754" s="248"/>
      <c r="Q1754" s="248"/>
      <c r="R1754" s="248"/>
      <c r="S1754" s="248"/>
      <c r="T1754" s="249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50" t="s">
        <v>152</v>
      </c>
      <c r="AU1754" s="250" t="s">
        <v>150</v>
      </c>
      <c r="AV1754" s="14" t="s">
        <v>150</v>
      </c>
      <c r="AW1754" s="14" t="s">
        <v>30</v>
      </c>
      <c r="AX1754" s="14" t="s">
        <v>73</v>
      </c>
      <c r="AY1754" s="250" t="s">
        <v>141</v>
      </c>
    </row>
    <row r="1755" s="13" customFormat="1">
      <c r="A1755" s="13"/>
      <c r="B1755" s="229"/>
      <c r="C1755" s="230"/>
      <c r="D1755" s="231" t="s">
        <v>152</v>
      </c>
      <c r="E1755" s="232" t="s">
        <v>1</v>
      </c>
      <c r="F1755" s="233" t="s">
        <v>2057</v>
      </c>
      <c r="G1755" s="230"/>
      <c r="H1755" s="232" t="s">
        <v>1</v>
      </c>
      <c r="I1755" s="234"/>
      <c r="J1755" s="230"/>
      <c r="K1755" s="230"/>
      <c r="L1755" s="235"/>
      <c r="M1755" s="236"/>
      <c r="N1755" s="237"/>
      <c r="O1755" s="237"/>
      <c r="P1755" s="237"/>
      <c r="Q1755" s="237"/>
      <c r="R1755" s="237"/>
      <c r="S1755" s="237"/>
      <c r="T1755" s="238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T1755" s="239" t="s">
        <v>152</v>
      </c>
      <c r="AU1755" s="239" t="s">
        <v>150</v>
      </c>
      <c r="AV1755" s="13" t="s">
        <v>81</v>
      </c>
      <c r="AW1755" s="13" t="s">
        <v>30</v>
      </c>
      <c r="AX1755" s="13" t="s">
        <v>73</v>
      </c>
      <c r="AY1755" s="239" t="s">
        <v>141</v>
      </c>
    </row>
    <row r="1756" s="14" customFormat="1">
      <c r="A1756" s="14"/>
      <c r="B1756" s="240"/>
      <c r="C1756" s="241"/>
      <c r="D1756" s="231" t="s">
        <v>152</v>
      </c>
      <c r="E1756" s="242" t="s">
        <v>1</v>
      </c>
      <c r="F1756" s="243" t="s">
        <v>2058</v>
      </c>
      <c r="G1756" s="241"/>
      <c r="H1756" s="244">
        <v>4.9550000000000001</v>
      </c>
      <c r="I1756" s="245"/>
      <c r="J1756" s="241"/>
      <c r="K1756" s="241"/>
      <c r="L1756" s="246"/>
      <c r="M1756" s="247"/>
      <c r="N1756" s="248"/>
      <c r="O1756" s="248"/>
      <c r="P1756" s="248"/>
      <c r="Q1756" s="248"/>
      <c r="R1756" s="248"/>
      <c r="S1756" s="248"/>
      <c r="T1756" s="249"/>
      <c r="U1756" s="14"/>
      <c r="V1756" s="14"/>
      <c r="W1756" s="14"/>
      <c r="X1756" s="14"/>
      <c r="Y1756" s="14"/>
      <c r="Z1756" s="14"/>
      <c r="AA1756" s="14"/>
      <c r="AB1756" s="14"/>
      <c r="AC1756" s="14"/>
      <c r="AD1756" s="14"/>
      <c r="AE1756" s="14"/>
      <c r="AT1756" s="250" t="s">
        <v>152</v>
      </c>
      <c r="AU1756" s="250" t="s">
        <v>150</v>
      </c>
      <c r="AV1756" s="14" t="s">
        <v>150</v>
      </c>
      <c r="AW1756" s="14" t="s">
        <v>30</v>
      </c>
      <c r="AX1756" s="14" t="s">
        <v>73</v>
      </c>
      <c r="AY1756" s="250" t="s">
        <v>141</v>
      </c>
    </row>
    <row r="1757" s="13" customFormat="1">
      <c r="A1757" s="13"/>
      <c r="B1757" s="229"/>
      <c r="C1757" s="230"/>
      <c r="D1757" s="231" t="s">
        <v>152</v>
      </c>
      <c r="E1757" s="232" t="s">
        <v>1</v>
      </c>
      <c r="F1757" s="233" t="s">
        <v>2059</v>
      </c>
      <c r="G1757" s="230"/>
      <c r="H1757" s="232" t="s">
        <v>1</v>
      </c>
      <c r="I1757" s="234"/>
      <c r="J1757" s="230"/>
      <c r="K1757" s="230"/>
      <c r="L1757" s="235"/>
      <c r="M1757" s="236"/>
      <c r="N1757" s="237"/>
      <c r="O1757" s="237"/>
      <c r="P1757" s="237"/>
      <c r="Q1757" s="237"/>
      <c r="R1757" s="237"/>
      <c r="S1757" s="237"/>
      <c r="T1757" s="238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39" t="s">
        <v>152</v>
      </c>
      <c r="AU1757" s="239" t="s">
        <v>150</v>
      </c>
      <c r="AV1757" s="13" t="s">
        <v>81</v>
      </c>
      <c r="AW1757" s="13" t="s">
        <v>30</v>
      </c>
      <c r="AX1757" s="13" t="s">
        <v>73</v>
      </c>
      <c r="AY1757" s="239" t="s">
        <v>141</v>
      </c>
    </row>
    <row r="1758" s="14" customFormat="1">
      <c r="A1758" s="14"/>
      <c r="B1758" s="240"/>
      <c r="C1758" s="241"/>
      <c r="D1758" s="231" t="s">
        <v>152</v>
      </c>
      <c r="E1758" s="242" t="s">
        <v>1</v>
      </c>
      <c r="F1758" s="243" t="s">
        <v>2060</v>
      </c>
      <c r="G1758" s="241"/>
      <c r="H1758" s="244">
        <v>4.9880000000000004</v>
      </c>
      <c r="I1758" s="245"/>
      <c r="J1758" s="241"/>
      <c r="K1758" s="241"/>
      <c r="L1758" s="246"/>
      <c r="M1758" s="247"/>
      <c r="N1758" s="248"/>
      <c r="O1758" s="248"/>
      <c r="P1758" s="248"/>
      <c r="Q1758" s="248"/>
      <c r="R1758" s="248"/>
      <c r="S1758" s="248"/>
      <c r="T1758" s="249"/>
      <c r="U1758" s="14"/>
      <c r="V1758" s="14"/>
      <c r="W1758" s="14"/>
      <c r="X1758" s="14"/>
      <c r="Y1758" s="14"/>
      <c r="Z1758" s="14"/>
      <c r="AA1758" s="14"/>
      <c r="AB1758" s="14"/>
      <c r="AC1758" s="14"/>
      <c r="AD1758" s="14"/>
      <c r="AE1758" s="14"/>
      <c r="AT1758" s="250" t="s">
        <v>152</v>
      </c>
      <c r="AU1758" s="250" t="s">
        <v>150</v>
      </c>
      <c r="AV1758" s="14" t="s">
        <v>150</v>
      </c>
      <c r="AW1758" s="14" t="s">
        <v>30</v>
      </c>
      <c r="AX1758" s="14" t="s">
        <v>73</v>
      </c>
      <c r="AY1758" s="250" t="s">
        <v>141</v>
      </c>
    </row>
    <row r="1759" s="13" customFormat="1">
      <c r="A1759" s="13"/>
      <c r="B1759" s="229"/>
      <c r="C1759" s="230"/>
      <c r="D1759" s="231" t="s">
        <v>152</v>
      </c>
      <c r="E1759" s="232" t="s">
        <v>1</v>
      </c>
      <c r="F1759" s="233" t="s">
        <v>2061</v>
      </c>
      <c r="G1759" s="230"/>
      <c r="H1759" s="232" t="s">
        <v>1</v>
      </c>
      <c r="I1759" s="234"/>
      <c r="J1759" s="230"/>
      <c r="K1759" s="230"/>
      <c r="L1759" s="235"/>
      <c r="M1759" s="236"/>
      <c r="N1759" s="237"/>
      <c r="O1759" s="237"/>
      <c r="P1759" s="237"/>
      <c r="Q1759" s="237"/>
      <c r="R1759" s="237"/>
      <c r="S1759" s="237"/>
      <c r="T1759" s="238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39" t="s">
        <v>152</v>
      </c>
      <c r="AU1759" s="239" t="s">
        <v>150</v>
      </c>
      <c r="AV1759" s="13" t="s">
        <v>81</v>
      </c>
      <c r="AW1759" s="13" t="s">
        <v>30</v>
      </c>
      <c r="AX1759" s="13" t="s">
        <v>73</v>
      </c>
      <c r="AY1759" s="239" t="s">
        <v>141</v>
      </c>
    </row>
    <row r="1760" s="14" customFormat="1">
      <c r="A1760" s="14"/>
      <c r="B1760" s="240"/>
      <c r="C1760" s="241"/>
      <c r="D1760" s="231" t="s">
        <v>152</v>
      </c>
      <c r="E1760" s="242" t="s">
        <v>1</v>
      </c>
      <c r="F1760" s="243" t="s">
        <v>2062</v>
      </c>
      <c r="G1760" s="241"/>
      <c r="H1760" s="244">
        <v>3.024</v>
      </c>
      <c r="I1760" s="245"/>
      <c r="J1760" s="241"/>
      <c r="K1760" s="241"/>
      <c r="L1760" s="246"/>
      <c r="M1760" s="247"/>
      <c r="N1760" s="248"/>
      <c r="O1760" s="248"/>
      <c r="P1760" s="248"/>
      <c r="Q1760" s="248"/>
      <c r="R1760" s="248"/>
      <c r="S1760" s="248"/>
      <c r="T1760" s="249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50" t="s">
        <v>152</v>
      </c>
      <c r="AU1760" s="250" t="s">
        <v>150</v>
      </c>
      <c r="AV1760" s="14" t="s">
        <v>150</v>
      </c>
      <c r="AW1760" s="14" t="s">
        <v>30</v>
      </c>
      <c r="AX1760" s="14" t="s">
        <v>73</v>
      </c>
      <c r="AY1760" s="250" t="s">
        <v>141</v>
      </c>
    </row>
    <row r="1761" s="13" customFormat="1">
      <c r="A1761" s="13"/>
      <c r="B1761" s="229"/>
      <c r="C1761" s="230"/>
      <c r="D1761" s="231" t="s">
        <v>152</v>
      </c>
      <c r="E1761" s="232" t="s">
        <v>1</v>
      </c>
      <c r="F1761" s="233" t="s">
        <v>2063</v>
      </c>
      <c r="G1761" s="230"/>
      <c r="H1761" s="232" t="s">
        <v>1</v>
      </c>
      <c r="I1761" s="234"/>
      <c r="J1761" s="230"/>
      <c r="K1761" s="230"/>
      <c r="L1761" s="235"/>
      <c r="M1761" s="236"/>
      <c r="N1761" s="237"/>
      <c r="O1761" s="237"/>
      <c r="P1761" s="237"/>
      <c r="Q1761" s="237"/>
      <c r="R1761" s="237"/>
      <c r="S1761" s="237"/>
      <c r="T1761" s="238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39" t="s">
        <v>152</v>
      </c>
      <c r="AU1761" s="239" t="s">
        <v>150</v>
      </c>
      <c r="AV1761" s="13" t="s">
        <v>81</v>
      </c>
      <c r="AW1761" s="13" t="s">
        <v>30</v>
      </c>
      <c r="AX1761" s="13" t="s">
        <v>73</v>
      </c>
      <c r="AY1761" s="239" t="s">
        <v>141</v>
      </c>
    </row>
    <row r="1762" s="13" customFormat="1">
      <c r="A1762" s="13"/>
      <c r="B1762" s="229"/>
      <c r="C1762" s="230"/>
      <c r="D1762" s="231" t="s">
        <v>152</v>
      </c>
      <c r="E1762" s="232" t="s">
        <v>1</v>
      </c>
      <c r="F1762" s="233" t="s">
        <v>2064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152</v>
      </c>
      <c r="AU1762" s="239" t="s">
        <v>150</v>
      </c>
      <c r="AV1762" s="13" t="s">
        <v>81</v>
      </c>
      <c r="AW1762" s="13" t="s">
        <v>30</v>
      </c>
      <c r="AX1762" s="13" t="s">
        <v>73</v>
      </c>
      <c r="AY1762" s="239" t="s">
        <v>141</v>
      </c>
    </row>
    <row r="1763" s="14" customFormat="1">
      <c r="A1763" s="14"/>
      <c r="B1763" s="240"/>
      <c r="C1763" s="241"/>
      <c r="D1763" s="231" t="s">
        <v>152</v>
      </c>
      <c r="E1763" s="242" t="s">
        <v>1</v>
      </c>
      <c r="F1763" s="243" t="s">
        <v>2065</v>
      </c>
      <c r="G1763" s="241"/>
      <c r="H1763" s="244">
        <v>3.8500000000000001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152</v>
      </c>
      <c r="AU1763" s="250" t="s">
        <v>150</v>
      </c>
      <c r="AV1763" s="14" t="s">
        <v>150</v>
      </c>
      <c r="AW1763" s="14" t="s">
        <v>30</v>
      </c>
      <c r="AX1763" s="14" t="s">
        <v>73</v>
      </c>
      <c r="AY1763" s="250" t="s">
        <v>141</v>
      </c>
    </row>
    <row r="1764" s="13" customFormat="1">
      <c r="A1764" s="13"/>
      <c r="B1764" s="229"/>
      <c r="C1764" s="230"/>
      <c r="D1764" s="231" t="s">
        <v>152</v>
      </c>
      <c r="E1764" s="232" t="s">
        <v>1</v>
      </c>
      <c r="F1764" s="233" t="s">
        <v>2066</v>
      </c>
      <c r="G1764" s="230"/>
      <c r="H1764" s="232" t="s">
        <v>1</v>
      </c>
      <c r="I1764" s="234"/>
      <c r="J1764" s="230"/>
      <c r="K1764" s="230"/>
      <c r="L1764" s="235"/>
      <c r="M1764" s="236"/>
      <c r="N1764" s="237"/>
      <c r="O1764" s="237"/>
      <c r="P1764" s="237"/>
      <c r="Q1764" s="237"/>
      <c r="R1764" s="237"/>
      <c r="S1764" s="237"/>
      <c r="T1764" s="238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39" t="s">
        <v>152</v>
      </c>
      <c r="AU1764" s="239" t="s">
        <v>150</v>
      </c>
      <c r="AV1764" s="13" t="s">
        <v>81</v>
      </c>
      <c r="AW1764" s="13" t="s">
        <v>30</v>
      </c>
      <c r="AX1764" s="13" t="s">
        <v>73</v>
      </c>
      <c r="AY1764" s="239" t="s">
        <v>141</v>
      </c>
    </row>
    <row r="1765" s="14" customFormat="1">
      <c r="A1765" s="14"/>
      <c r="B1765" s="240"/>
      <c r="C1765" s="241"/>
      <c r="D1765" s="231" t="s">
        <v>152</v>
      </c>
      <c r="E1765" s="242" t="s">
        <v>1</v>
      </c>
      <c r="F1765" s="243" t="s">
        <v>2065</v>
      </c>
      <c r="G1765" s="241"/>
      <c r="H1765" s="244">
        <v>3.8500000000000001</v>
      </c>
      <c r="I1765" s="245"/>
      <c r="J1765" s="241"/>
      <c r="K1765" s="241"/>
      <c r="L1765" s="246"/>
      <c r="M1765" s="247"/>
      <c r="N1765" s="248"/>
      <c r="O1765" s="248"/>
      <c r="P1765" s="248"/>
      <c r="Q1765" s="248"/>
      <c r="R1765" s="248"/>
      <c r="S1765" s="248"/>
      <c r="T1765" s="249"/>
      <c r="U1765" s="14"/>
      <c r="V1765" s="14"/>
      <c r="W1765" s="14"/>
      <c r="X1765" s="14"/>
      <c r="Y1765" s="14"/>
      <c r="Z1765" s="14"/>
      <c r="AA1765" s="14"/>
      <c r="AB1765" s="14"/>
      <c r="AC1765" s="14"/>
      <c r="AD1765" s="14"/>
      <c r="AE1765" s="14"/>
      <c r="AT1765" s="250" t="s">
        <v>152</v>
      </c>
      <c r="AU1765" s="250" t="s">
        <v>150</v>
      </c>
      <c r="AV1765" s="14" t="s">
        <v>150</v>
      </c>
      <c r="AW1765" s="14" t="s">
        <v>30</v>
      </c>
      <c r="AX1765" s="14" t="s">
        <v>73</v>
      </c>
      <c r="AY1765" s="250" t="s">
        <v>141</v>
      </c>
    </row>
    <row r="1766" s="13" customFormat="1">
      <c r="A1766" s="13"/>
      <c r="B1766" s="229"/>
      <c r="C1766" s="230"/>
      <c r="D1766" s="231" t="s">
        <v>152</v>
      </c>
      <c r="E1766" s="232" t="s">
        <v>1</v>
      </c>
      <c r="F1766" s="233" t="s">
        <v>2067</v>
      </c>
      <c r="G1766" s="230"/>
      <c r="H1766" s="232" t="s">
        <v>1</v>
      </c>
      <c r="I1766" s="234"/>
      <c r="J1766" s="230"/>
      <c r="K1766" s="230"/>
      <c r="L1766" s="235"/>
      <c r="M1766" s="236"/>
      <c r="N1766" s="237"/>
      <c r="O1766" s="237"/>
      <c r="P1766" s="237"/>
      <c r="Q1766" s="237"/>
      <c r="R1766" s="237"/>
      <c r="S1766" s="237"/>
      <c r="T1766" s="238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39" t="s">
        <v>152</v>
      </c>
      <c r="AU1766" s="239" t="s">
        <v>150</v>
      </c>
      <c r="AV1766" s="13" t="s">
        <v>81</v>
      </c>
      <c r="AW1766" s="13" t="s">
        <v>30</v>
      </c>
      <c r="AX1766" s="13" t="s">
        <v>73</v>
      </c>
      <c r="AY1766" s="239" t="s">
        <v>141</v>
      </c>
    </row>
    <row r="1767" s="14" customFormat="1">
      <c r="A1767" s="14"/>
      <c r="B1767" s="240"/>
      <c r="C1767" s="241"/>
      <c r="D1767" s="231" t="s">
        <v>152</v>
      </c>
      <c r="E1767" s="242" t="s">
        <v>1</v>
      </c>
      <c r="F1767" s="243" t="s">
        <v>2068</v>
      </c>
      <c r="G1767" s="241"/>
      <c r="H1767" s="244">
        <v>11</v>
      </c>
      <c r="I1767" s="245"/>
      <c r="J1767" s="241"/>
      <c r="K1767" s="241"/>
      <c r="L1767" s="246"/>
      <c r="M1767" s="247"/>
      <c r="N1767" s="248"/>
      <c r="O1767" s="248"/>
      <c r="P1767" s="248"/>
      <c r="Q1767" s="248"/>
      <c r="R1767" s="248"/>
      <c r="S1767" s="248"/>
      <c r="T1767" s="249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50" t="s">
        <v>152</v>
      </c>
      <c r="AU1767" s="250" t="s">
        <v>150</v>
      </c>
      <c r="AV1767" s="14" t="s">
        <v>150</v>
      </c>
      <c r="AW1767" s="14" t="s">
        <v>30</v>
      </c>
      <c r="AX1767" s="14" t="s">
        <v>73</v>
      </c>
      <c r="AY1767" s="250" t="s">
        <v>141</v>
      </c>
    </row>
    <row r="1768" s="13" customFormat="1">
      <c r="A1768" s="13"/>
      <c r="B1768" s="229"/>
      <c r="C1768" s="230"/>
      <c r="D1768" s="231" t="s">
        <v>152</v>
      </c>
      <c r="E1768" s="232" t="s">
        <v>1</v>
      </c>
      <c r="F1768" s="233" t="s">
        <v>234</v>
      </c>
      <c r="G1768" s="230"/>
      <c r="H1768" s="232" t="s">
        <v>1</v>
      </c>
      <c r="I1768" s="234"/>
      <c r="J1768" s="230"/>
      <c r="K1768" s="230"/>
      <c r="L1768" s="235"/>
      <c r="M1768" s="236"/>
      <c r="N1768" s="237"/>
      <c r="O1768" s="237"/>
      <c r="P1768" s="237"/>
      <c r="Q1768" s="237"/>
      <c r="R1768" s="237"/>
      <c r="S1768" s="237"/>
      <c r="T1768" s="238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T1768" s="239" t="s">
        <v>152</v>
      </c>
      <c r="AU1768" s="239" t="s">
        <v>150</v>
      </c>
      <c r="AV1768" s="13" t="s">
        <v>81</v>
      </c>
      <c r="AW1768" s="13" t="s">
        <v>30</v>
      </c>
      <c r="AX1768" s="13" t="s">
        <v>73</v>
      </c>
      <c r="AY1768" s="239" t="s">
        <v>141</v>
      </c>
    </row>
    <row r="1769" s="14" customFormat="1">
      <c r="A1769" s="14"/>
      <c r="B1769" s="240"/>
      <c r="C1769" s="241"/>
      <c r="D1769" s="231" t="s">
        <v>152</v>
      </c>
      <c r="E1769" s="242" t="s">
        <v>1</v>
      </c>
      <c r="F1769" s="243" t="s">
        <v>2065</v>
      </c>
      <c r="G1769" s="241"/>
      <c r="H1769" s="244">
        <v>3.8500000000000001</v>
      </c>
      <c r="I1769" s="245"/>
      <c r="J1769" s="241"/>
      <c r="K1769" s="241"/>
      <c r="L1769" s="246"/>
      <c r="M1769" s="247"/>
      <c r="N1769" s="248"/>
      <c r="O1769" s="248"/>
      <c r="P1769" s="248"/>
      <c r="Q1769" s="248"/>
      <c r="R1769" s="248"/>
      <c r="S1769" s="248"/>
      <c r="T1769" s="249"/>
      <c r="U1769" s="14"/>
      <c r="V1769" s="14"/>
      <c r="W1769" s="14"/>
      <c r="X1769" s="14"/>
      <c r="Y1769" s="14"/>
      <c r="Z1769" s="14"/>
      <c r="AA1769" s="14"/>
      <c r="AB1769" s="14"/>
      <c r="AC1769" s="14"/>
      <c r="AD1769" s="14"/>
      <c r="AE1769" s="14"/>
      <c r="AT1769" s="250" t="s">
        <v>152</v>
      </c>
      <c r="AU1769" s="250" t="s">
        <v>150</v>
      </c>
      <c r="AV1769" s="14" t="s">
        <v>150</v>
      </c>
      <c r="AW1769" s="14" t="s">
        <v>30</v>
      </c>
      <c r="AX1769" s="14" t="s">
        <v>73</v>
      </c>
      <c r="AY1769" s="250" t="s">
        <v>141</v>
      </c>
    </row>
    <row r="1770" s="13" customFormat="1">
      <c r="A1770" s="13"/>
      <c r="B1770" s="229"/>
      <c r="C1770" s="230"/>
      <c r="D1770" s="231" t="s">
        <v>152</v>
      </c>
      <c r="E1770" s="232" t="s">
        <v>1</v>
      </c>
      <c r="F1770" s="233" t="s">
        <v>2069</v>
      </c>
      <c r="G1770" s="230"/>
      <c r="H1770" s="232" t="s">
        <v>1</v>
      </c>
      <c r="I1770" s="234"/>
      <c r="J1770" s="230"/>
      <c r="K1770" s="230"/>
      <c r="L1770" s="235"/>
      <c r="M1770" s="236"/>
      <c r="N1770" s="237"/>
      <c r="O1770" s="237"/>
      <c r="P1770" s="237"/>
      <c r="Q1770" s="237"/>
      <c r="R1770" s="237"/>
      <c r="S1770" s="237"/>
      <c r="T1770" s="238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39" t="s">
        <v>152</v>
      </c>
      <c r="AU1770" s="239" t="s">
        <v>150</v>
      </c>
      <c r="AV1770" s="13" t="s">
        <v>81</v>
      </c>
      <c r="AW1770" s="13" t="s">
        <v>30</v>
      </c>
      <c r="AX1770" s="13" t="s">
        <v>73</v>
      </c>
      <c r="AY1770" s="239" t="s">
        <v>141</v>
      </c>
    </row>
    <row r="1771" s="14" customFormat="1">
      <c r="A1771" s="14"/>
      <c r="B1771" s="240"/>
      <c r="C1771" s="241"/>
      <c r="D1771" s="231" t="s">
        <v>152</v>
      </c>
      <c r="E1771" s="242" t="s">
        <v>1</v>
      </c>
      <c r="F1771" s="243" t="s">
        <v>2065</v>
      </c>
      <c r="G1771" s="241"/>
      <c r="H1771" s="244">
        <v>3.8500000000000001</v>
      </c>
      <c r="I1771" s="245"/>
      <c r="J1771" s="241"/>
      <c r="K1771" s="241"/>
      <c r="L1771" s="246"/>
      <c r="M1771" s="247"/>
      <c r="N1771" s="248"/>
      <c r="O1771" s="248"/>
      <c r="P1771" s="248"/>
      <c r="Q1771" s="248"/>
      <c r="R1771" s="248"/>
      <c r="S1771" s="248"/>
      <c r="T1771" s="249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50" t="s">
        <v>152</v>
      </c>
      <c r="AU1771" s="250" t="s">
        <v>150</v>
      </c>
      <c r="AV1771" s="14" t="s">
        <v>150</v>
      </c>
      <c r="AW1771" s="14" t="s">
        <v>30</v>
      </c>
      <c r="AX1771" s="14" t="s">
        <v>73</v>
      </c>
      <c r="AY1771" s="250" t="s">
        <v>141</v>
      </c>
    </row>
    <row r="1772" s="13" customFormat="1">
      <c r="A1772" s="13"/>
      <c r="B1772" s="229"/>
      <c r="C1772" s="230"/>
      <c r="D1772" s="231" t="s">
        <v>152</v>
      </c>
      <c r="E1772" s="232" t="s">
        <v>1</v>
      </c>
      <c r="F1772" s="233" t="s">
        <v>2070</v>
      </c>
      <c r="G1772" s="230"/>
      <c r="H1772" s="232" t="s">
        <v>1</v>
      </c>
      <c r="I1772" s="234"/>
      <c r="J1772" s="230"/>
      <c r="K1772" s="230"/>
      <c r="L1772" s="235"/>
      <c r="M1772" s="236"/>
      <c r="N1772" s="237"/>
      <c r="O1772" s="237"/>
      <c r="P1772" s="237"/>
      <c r="Q1772" s="237"/>
      <c r="R1772" s="237"/>
      <c r="S1772" s="237"/>
      <c r="T1772" s="238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T1772" s="239" t="s">
        <v>152</v>
      </c>
      <c r="AU1772" s="239" t="s">
        <v>150</v>
      </c>
      <c r="AV1772" s="13" t="s">
        <v>81</v>
      </c>
      <c r="AW1772" s="13" t="s">
        <v>30</v>
      </c>
      <c r="AX1772" s="13" t="s">
        <v>73</v>
      </c>
      <c r="AY1772" s="239" t="s">
        <v>141</v>
      </c>
    </row>
    <row r="1773" s="14" customFormat="1">
      <c r="A1773" s="14"/>
      <c r="B1773" s="240"/>
      <c r="C1773" s="241"/>
      <c r="D1773" s="231" t="s">
        <v>152</v>
      </c>
      <c r="E1773" s="242" t="s">
        <v>1</v>
      </c>
      <c r="F1773" s="243" t="s">
        <v>2065</v>
      </c>
      <c r="G1773" s="241"/>
      <c r="H1773" s="244">
        <v>3.8500000000000001</v>
      </c>
      <c r="I1773" s="245"/>
      <c r="J1773" s="241"/>
      <c r="K1773" s="241"/>
      <c r="L1773" s="246"/>
      <c r="M1773" s="247"/>
      <c r="N1773" s="248"/>
      <c r="O1773" s="248"/>
      <c r="P1773" s="248"/>
      <c r="Q1773" s="248"/>
      <c r="R1773" s="248"/>
      <c r="S1773" s="248"/>
      <c r="T1773" s="249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50" t="s">
        <v>152</v>
      </c>
      <c r="AU1773" s="250" t="s">
        <v>150</v>
      </c>
      <c r="AV1773" s="14" t="s">
        <v>150</v>
      </c>
      <c r="AW1773" s="14" t="s">
        <v>30</v>
      </c>
      <c r="AX1773" s="14" t="s">
        <v>73</v>
      </c>
      <c r="AY1773" s="250" t="s">
        <v>141</v>
      </c>
    </row>
    <row r="1774" s="15" customFormat="1">
      <c r="A1774" s="15"/>
      <c r="B1774" s="251"/>
      <c r="C1774" s="252"/>
      <c r="D1774" s="231" t="s">
        <v>152</v>
      </c>
      <c r="E1774" s="253" t="s">
        <v>1</v>
      </c>
      <c r="F1774" s="254" t="s">
        <v>170</v>
      </c>
      <c r="G1774" s="252"/>
      <c r="H1774" s="255">
        <v>65.426000000000002</v>
      </c>
      <c r="I1774" s="256"/>
      <c r="J1774" s="252"/>
      <c r="K1774" s="252"/>
      <c r="L1774" s="257"/>
      <c r="M1774" s="258"/>
      <c r="N1774" s="259"/>
      <c r="O1774" s="259"/>
      <c r="P1774" s="259"/>
      <c r="Q1774" s="259"/>
      <c r="R1774" s="259"/>
      <c r="S1774" s="259"/>
      <c r="T1774" s="260"/>
      <c r="U1774" s="15"/>
      <c r="V1774" s="15"/>
      <c r="W1774" s="15"/>
      <c r="X1774" s="15"/>
      <c r="Y1774" s="15"/>
      <c r="Z1774" s="15"/>
      <c r="AA1774" s="15"/>
      <c r="AB1774" s="15"/>
      <c r="AC1774" s="15"/>
      <c r="AD1774" s="15"/>
      <c r="AE1774" s="15"/>
      <c r="AT1774" s="261" t="s">
        <v>152</v>
      </c>
      <c r="AU1774" s="261" t="s">
        <v>150</v>
      </c>
      <c r="AV1774" s="15" t="s">
        <v>149</v>
      </c>
      <c r="AW1774" s="15" t="s">
        <v>30</v>
      </c>
      <c r="AX1774" s="15" t="s">
        <v>81</v>
      </c>
      <c r="AY1774" s="261" t="s">
        <v>141</v>
      </c>
    </row>
    <row r="1775" s="2" customFormat="1" ht="24.15" customHeight="1">
      <c r="A1775" s="38"/>
      <c r="B1775" s="39"/>
      <c r="C1775" s="215" t="s">
        <v>2095</v>
      </c>
      <c r="D1775" s="215" t="s">
        <v>145</v>
      </c>
      <c r="E1775" s="216" t="s">
        <v>2096</v>
      </c>
      <c r="F1775" s="217" t="s">
        <v>2097</v>
      </c>
      <c r="G1775" s="218" t="s">
        <v>148</v>
      </c>
      <c r="H1775" s="219">
        <v>65.426000000000002</v>
      </c>
      <c r="I1775" s="220"/>
      <c r="J1775" s="221">
        <f>ROUND(I1775*H1775,2)</f>
        <v>0</v>
      </c>
      <c r="K1775" s="222"/>
      <c r="L1775" s="44"/>
      <c r="M1775" s="223" t="s">
        <v>1</v>
      </c>
      <c r="N1775" s="224" t="s">
        <v>39</v>
      </c>
      <c r="O1775" s="91"/>
      <c r="P1775" s="225">
        <f>O1775*H1775</f>
        <v>0</v>
      </c>
      <c r="Q1775" s="225">
        <v>0.00029</v>
      </c>
      <c r="R1775" s="225">
        <f>Q1775*H1775</f>
        <v>0.018973540000000001</v>
      </c>
      <c r="S1775" s="225">
        <v>0</v>
      </c>
      <c r="T1775" s="226">
        <f>S1775*H1775</f>
        <v>0</v>
      </c>
      <c r="U1775" s="38"/>
      <c r="V1775" s="38"/>
      <c r="W1775" s="38"/>
      <c r="X1775" s="38"/>
      <c r="Y1775" s="38"/>
      <c r="Z1775" s="38"/>
      <c r="AA1775" s="38"/>
      <c r="AB1775" s="38"/>
      <c r="AC1775" s="38"/>
      <c r="AD1775" s="38"/>
      <c r="AE1775" s="38"/>
      <c r="AR1775" s="227" t="s">
        <v>457</v>
      </c>
      <c r="AT1775" s="227" t="s">
        <v>145</v>
      </c>
      <c r="AU1775" s="227" t="s">
        <v>150</v>
      </c>
      <c r="AY1775" s="17" t="s">
        <v>141</v>
      </c>
      <c r="BE1775" s="228">
        <f>IF(N1775="základní",J1775,0)</f>
        <v>0</v>
      </c>
      <c r="BF1775" s="228">
        <f>IF(N1775="snížená",J1775,0)</f>
        <v>0</v>
      </c>
      <c r="BG1775" s="228">
        <f>IF(N1775="zákl. přenesená",J1775,0)</f>
        <v>0</v>
      </c>
      <c r="BH1775" s="228">
        <f>IF(N1775="sníž. přenesená",J1775,0)</f>
        <v>0</v>
      </c>
      <c r="BI1775" s="228">
        <f>IF(N1775="nulová",J1775,0)</f>
        <v>0</v>
      </c>
      <c r="BJ1775" s="17" t="s">
        <v>150</v>
      </c>
      <c r="BK1775" s="228">
        <f>ROUND(I1775*H1775,2)</f>
        <v>0</v>
      </c>
      <c r="BL1775" s="17" t="s">
        <v>457</v>
      </c>
      <c r="BM1775" s="227" t="s">
        <v>2098</v>
      </c>
    </row>
    <row r="1776" s="13" customFormat="1">
      <c r="A1776" s="13"/>
      <c r="B1776" s="229"/>
      <c r="C1776" s="230"/>
      <c r="D1776" s="231" t="s">
        <v>152</v>
      </c>
      <c r="E1776" s="232" t="s">
        <v>1</v>
      </c>
      <c r="F1776" s="233" t="s">
        <v>2051</v>
      </c>
      <c r="G1776" s="230"/>
      <c r="H1776" s="232" t="s">
        <v>1</v>
      </c>
      <c r="I1776" s="234"/>
      <c r="J1776" s="230"/>
      <c r="K1776" s="230"/>
      <c r="L1776" s="235"/>
      <c r="M1776" s="236"/>
      <c r="N1776" s="237"/>
      <c r="O1776" s="237"/>
      <c r="P1776" s="237"/>
      <c r="Q1776" s="237"/>
      <c r="R1776" s="237"/>
      <c r="S1776" s="237"/>
      <c r="T1776" s="238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39" t="s">
        <v>152</v>
      </c>
      <c r="AU1776" s="239" t="s">
        <v>150</v>
      </c>
      <c r="AV1776" s="13" t="s">
        <v>81</v>
      </c>
      <c r="AW1776" s="13" t="s">
        <v>30</v>
      </c>
      <c r="AX1776" s="13" t="s">
        <v>73</v>
      </c>
      <c r="AY1776" s="239" t="s">
        <v>141</v>
      </c>
    </row>
    <row r="1777" s="14" customFormat="1">
      <c r="A1777" s="14"/>
      <c r="B1777" s="240"/>
      <c r="C1777" s="241"/>
      <c r="D1777" s="231" t="s">
        <v>152</v>
      </c>
      <c r="E1777" s="242" t="s">
        <v>1</v>
      </c>
      <c r="F1777" s="243" t="s">
        <v>2052</v>
      </c>
      <c r="G1777" s="241"/>
      <c r="H1777" s="244">
        <v>6.3289999999999997</v>
      </c>
      <c r="I1777" s="245"/>
      <c r="J1777" s="241"/>
      <c r="K1777" s="241"/>
      <c r="L1777" s="246"/>
      <c r="M1777" s="247"/>
      <c r="N1777" s="248"/>
      <c r="O1777" s="248"/>
      <c r="P1777" s="248"/>
      <c r="Q1777" s="248"/>
      <c r="R1777" s="248"/>
      <c r="S1777" s="248"/>
      <c r="T1777" s="249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50" t="s">
        <v>152</v>
      </c>
      <c r="AU1777" s="250" t="s">
        <v>150</v>
      </c>
      <c r="AV1777" s="14" t="s">
        <v>150</v>
      </c>
      <c r="AW1777" s="14" t="s">
        <v>30</v>
      </c>
      <c r="AX1777" s="14" t="s">
        <v>73</v>
      </c>
      <c r="AY1777" s="250" t="s">
        <v>141</v>
      </c>
    </row>
    <row r="1778" s="13" customFormat="1">
      <c r="A1778" s="13"/>
      <c r="B1778" s="229"/>
      <c r="C1778" s="230"/>
      <c r="D1778" s="231" t="s">
        <v>152</v>
      </c>
      <c r="E1778" s="232" t="s">
        <v>1</v>
      </c>
      <c r="F1778" s="233" t="s">
        <v>2053</v>
      </c>
      <c r="G1778" s="230"/>
      <c r="H1778" s="232" t="s">
        <v>1</v>
      </c>
      <c r="I1778" s="234"/>
      <c r="J1778" s="230"/>
      <c r="K1778" s="230"/>
      <c r="L1778" s="235"/>
      <c r="M1778" s="236"/>
      <c r="N1778" s="237"/>
      <c r="O1778" s="237"/>
      <c r="P1778" s="237"/>
      <c r="Q1778" s="237"/>
      <c r="R1778" s="237"/>
      <c r="S1778" s="237"/>
      <c r="T1778" s="238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T1778" s="239" t="s">
        <v>152</v>
      </c>
      <c r="AU1778" s="239" t="s">
        <v>150</v>
      </c>
      <c r="AV1778" s="13" t="s">
        <v>81</v>
      </c>
      <c r="AW1778" s="13" t="s">
        <v>30</v>
      </c>
      <c r="AX1778" s="13" t="s">
        <v>73</v>
      </c>
      <c r="AY1778" s="239" t="s">
        <v>141</v>
      </c>
    </row>
    <row r="1779" s="14" customFormat="1">
      <c r="A1779" s="14"/>
      <c r="B1779" s="240"/>
      <c r="C1779" s="241"/>
      <c r="D1779" s="231" t="s">
        <v>152</v>
      </c>
      <c r="E1779" s="242" t="s">
        <v>1</v>
      </c>
      <c r="F1779" s="243" t="s">
        <v>2054</v>
      </c>
      <c r="G1779" s="241"/>
      <c r="H1779" s="244">
        <v>5.9000000000000004</v>
      </c>
      <c r="I1779" s="245"/>
      <c r="J1779" s="241"/>
      <c r="K1779" s="241"/>
      <c r="L1779" s="246"/>
      <c r="M1779" s="247"/>
      <c r="N1779" s="248"/>
      <c r="O1779" s="248"/>
      <c r="P1779" s="248"/>
      <c r="Q1779" s="248"/>
      <c r="R1779" s="248"/>
      <c r="S1779" s="248"/>
      <c r="T1779" s="249"/>
      <c r="U1779" s="14"/>
      <c r="V1779" s="14"/>
      <c r="W1779" s="14"/>
      <c r="X1779" s="14"/>
      <c r="Y1779" s="14"/>
      <c r="Z1779" s="14"/>
      <c r="AA1779" s="14"/>
      <c r="AB1779" s="14"/>
      <c r="AC1779" s="14"/>
      <c r="AD1779" s="14"/>
      <c r="AE1779" s="14"/>
      <c r="AT1779" s="250" t="s">
        <v>152</v>
      </c>
      <c r="AU1779" s="250" t="s">
        <v>150</v>
      </c>
      <c r="AV1779" s="14" t="s">
        <v>150</v>
      </c>
      <c r="AW1779" s="14" t="s">
        <v>30</v>
      </c>
      <c r="AX1779" s="14" t="s">
        <v>73</v>
      </c>
      <c r="AY1779" s="250" t="s">
        <v>141</v>
      </c>
    </row>
    <row r="1780" s="13" customFormat="1">
      <c r="A1780" s="13"/>
      <c r="B1780" s="229"/>
      <c r="C1780" s="230"/>
      <c r="D1780" s="231" t="s">
        <v>152</v>
      </c>
      <c r="E1780" s="232" t="s">
        <v>1</v>
      </c>
      <c r="F1780" s="233" t="s">
        <v>2055</v>
      </c>
      <c r="G1780" s="230"/>
      <c r="H1780" s="232" t="s">
        <v>1</v>
      </c>
      <c r="I1780" s="234"/>
      <c r="J1780" s="230"/>
      <c r="K1780" s="230"/>
      <c r="L1780" s="235"/>
      <c r="M1780" s="236"/>
      <c r="N1780" s="237"/>
      <c r="O1780" s="237"/>
      <c r="P1780" s="237"/>
      <c r="Q1780" s="237"/>
      <c r="R1780" s="237"/>
      <c r="S1780" s="237"/>
      <c r="T1780" s="238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39" t="s">
        <v>152</v>
      </c>
      <c r="AU1780" s="239" t="s">
        <v>150</v>
      </c>
      <c r="AV1780" s="13" t="s">
        <v>81</v>
      </c>
      <c r="AW1780" s="13" t="s">
        <v>30</v>
      </c>
      <c r="AX1780" s="13" t="s">
        <v>73</v>
      </c>
      <c r="AY1780" s="239" t="s">
        <v>141</v>
      </c>
    </row>
    <row r="1781" s="14" customFormat="1">
      <c r="A1781" s="14"/>
      <c r="B1781" s="240"/>
      <c r="C1781" s="241"/>
      <c r="D1781" s="231" t="s">
        <v>152</v>
      </c>
      <c r="E1781" s="242" t="s">
        <v>1</v>
      </c>
      <c r="F1781" s="243" t="s">
        <v>2056</v>
      </c>
      <c r="G1781" s="241"/>
      <c r="H1781" s="244">
        <v>9.9800000000000004</v>
      </c>
      <c r="I1781" s="245"/>
      <c r="J1781" s="241"/>
      <c r="K1781" s="241"/>
      <c r="L1781" s="246"/>
      <c r="M1781" s="247"/>
      <c r="N1781" s="248"/>
      <c r="O1781" s="248"/>
      <c r="P1781" s="248"/>
      <c r="Q1781" s="248"/>
      <c r="R1781" s="248"/>
      <c r="S1781" s="248"/>
      <c r="T1781" s="249"/>
      <c r="U1781" s="14"/>
      <c r="V1781" s="14"/>
      <c r="W1781" s="14"/>
      <c r="X1781" s="14"/>
      <c r="Y1781" s="14"/>
      <c r="Z1781" s="14"/>
      <c r="AA1781" s="14"/>
      <c r="AB1781" s="14"/>
      <c r="AC1781" s="14"/>
      <c r="AD1781" s="14"/>
      <c r="AE1781" s="14"/>
      <c r="AT1781" s="250" t="s">
        <v>152</v>
      </c>
      <c r="AU1781" s="250" t="s">
        <v>150</v>
      </c>
      <c r="AV1781" s="14" t="s">
        <v>150</v>
      </c>
      <c r="AW1781" s="14" t="s">
        <v>30</v>
      </c>
      <c r="AX1781" s="14" t="s">
        <v>73</v>
      </c>
      <c r="AY1781" s="250" t="s">
        <v>141</v>
      </c>
    </row>
    <row r="1782" s="13" customFormat="1">
      <c r="A1782" s="13"/>
      <c r="B1782" s="229"/>
      <c r="C1782" s="230"/>
      <c r="D1782" s="231" t="s">
        <v>152</v>
      </c>
      <c r="E1782" s="232" t="s">
        <v>1</v>
      </c>
      <c r="F1782" s="233" t="s">
        <v>2057</v>
      </c>
      <c r="G1782" s="230"/>
      <c r="H1782" s="232" t="s">
        <v>1</v>
      </c>
      <c r="I1782" s="234"/>
      <c r="J1782" s="230"/>
      <c r="K1782" s="230"/>
      <c r="L1782" s="235"/>
      <c r="M1782" s="236"/>
      <c r="N1782" s="237"/>
      <c r="O1782" s="237"/>
      <c r="P1782" s="237"/>
      <c r="Q1782" s="237"/>
      <c r="R1782" s="237"/>
      <c r="S1782" s="237"/>
      <c r="T1782" s="238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39" t="s">
        <v>152</v>
      </c>
      <c r="AU1782" s="239" t="s">
        <v>150</v>
      </c>
      <c r="AV1782" s="13" t="s">
        <v>81</v>
      </c>
      <c r="AW1782" s="13" t="s">
        <v>30</v>
      </c>
      <c r="AX1782" s="13" t="s">
        <v>73</v>
      </c>
      <c r="AY1782" s="239" t="s">
        <v>141</v>
      </c>
    </row>
    <row r="1783" s="14" customFormat="1">
      <c r="A1783" s="14"/>
      <c r="B1783" s="240"/>
      <c r="C1783" s="241"/>
      <c r="D1783" s="231" t="s">
        <v>152</v>
      </c>
      <c r="E1783" s="242" t="s">
        <v>1</v>
      </c>
      <c r="F1783" s="243" t="s">
        <v>2058</v>
      </c>
      <c r="G1783" s="241"/>
      <c r="H1783" s="244">
        <v>4.9550000000000001</v>
      </c>
      <c r="I1783" s="245"/>
      <c r="J1783" s="241"/>
      <c r="K1783" s="241"/>
      <c r="L1783" s="246"/>
      <c r="M1783" s="247"/>
      <c r="N1783" s="248"/>
      <c r="O1783" s="248"/>
      <c r="P1783" s="248"/>
      <c r="Q1783" s="248"/>
      <c r="R1783" s="248"/>
      <c r="S1783" s="248"/>
      <c r="T1783" s="249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50" t="s">
        <v>152</v>
      </c>
      <c r="AU1783" s="250" t="s">
        <v>150</v>
      </c>
      <c r="AV1783" s="14" t="s">
        <v>150</v>
      </c>
      <c r="AW1783" s="14" t="s">
        <v>30</v>
      </c>
      <c r="AX1783" s="14" t="s">
        <v>73</v>
      </c>
      <c r="AY1783" s="250" t="s">
        <v>141</v>
      </c>
    </row>
    <row r="1784" s="13" customFormat="1">
      <c r="A1784" s="13"/>
      <c r="B1784" s="229"/>
      <c r="C1784" s="230"/>
      <c r="D1784" s="231" t="s">
        <v>152</v>
      </c>
      <c r="E1784" s="232" t="s">
        <v>1</v>
      </c>
      <c r="F1784" s="233" t="s">
        <v>2059</v>
      </c>
      <c r="G1784" s="230"/>
      <c r="H1784" s="232" t="s">
        <v>1</v>
      </c>
      <c r="I1784" s="234"/>
      <c r="J1784" s="230"/>
      <c r="K1784" s="230"/>
      <c r="L1784" s="235"/>
      <c r="M1784" s="236"/>
      <c r="N1784" s="237"/>
      <c r="O1784" s="237"/>
      <c r="P1784" s="237"/>
      <c r="Q1784" s="237"/>
      <c r="R1784" s="237"/>
      <c r="S1784" s="237"/>
      <c r="T1784" s="238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39" t="s">
        <v>152</v>
      </c>
      <c r="AU1784" s="239" t="s">
        <v>150</v>
      </c>
      <c r="AV1784" s="13" t="s">
        <v>81</v>
      </c>
      <c r="AW1784" s="13" t="s">
        <v>30</v>
      </c>
      <c r="AX1784" s="13" t="s">
        <v>73</v>
      </c>
      <c r="AY1784" s="239" t="s">
        <v>141</v>
      </c>
    </row>
    <row r="1785" s="14" customFormat="1">
      <c r="A1785" s="14"/>
      <c r="B1785" s="240"/>
      <c r="C1785" s="241"/>
      <c r="D1785" s="231" t="s">
        <v>152</v>
      </c>
      <c r="E1785" s="242" t="s">
        <v>1</v>
      </c>
      <c r="F1785" s="243" t="s">
        <v>2060</v>
      </c>
      <c r="G1785" s="241"/>
      <c r="H1785" s="244">
        <v>4.9880000000000004</v>
      </c>
      <c r="I1785" s="245"/>
      <c r="J1785" s="241"/>
      <c r="K1785" s="241"/>
      <c r="L1785" s="246"/>
      <c r="M1785" s="247"/>
      <c r="N1785" s="248"/>
      <c r="O1785" s="248"/>
      <c r="P1785" s="248"/>
      <c r="Q1785" s="248"/>
      <c r="R1785" s="248"/>
      <c r="S1785" s="248"/>
      <c r="T1785" s="249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50" t="s">
        <v>152</v>
      </c>
      <c r="AU1785" s="250" t="s">
        <v>150</v>
      </c>
      <c r="AV1785" s="14" t="s">
        <v>150</v>
      </c>
      <c r="AW1785" s="14" t="s">
        <v>30</v>
      </c>
      <c r="AX1785" s="14" t="s">
        <v>73</v>
      </c>
      <c r="AY1785" s="250" t="s">
        <v>141</v>
      </c>
    </row>
    <row r="1786" s="13" customFormat="1">
      <c r="A1786" s="13"/>
      <c r="B1786" s="229"/>
      <c r="C1786" s="230"/>
      <c r="D1786" s="231" t="s">
        <v>152</v>
      </c>
      <c r="E1786" s="232" t="s">
        <v>1</v>
      </c>
      <c r="F1786" s="233" t="s">
        <v>2061</v>
      </c>
      <c r="G1786" s="230"/>
      <c r="H1786" s="232" t="s">
        <v>1</v>
      </c>
      <c r="I1786" s="234"/>
      <c r="J1786" s="230"/>
      <c r="K1786" s="230"/>
      <c r="L1786" s="235"/>
      <c r="M1786" s="236"/>
      <c r="N1786" s="237"/>
      <c r="O1786" s="237"/>
      <c r="P1786" s="237"/>
      <c r="Q1786" s="237"/>
      <c r="R1786" s="237"/>
      <c r="S1786" s="237"/>
      <c r="T1786" s="238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39" t="s">
        <v>152</v>
      </c>
      <c r="AU1786" s="239" t="s">
        <v>150</v>
      </c>
      <c r="AV1786" s="13" t="s">
        <v>81</v>
      </c>
      <c r="AW1786" s="13" t="s">
        <v>30</v>
      </c>
      <c r="AX1786" s="13" t="s">
        <v>73</v>
      </c>
      <c r="AY1786" s="239" t="s">
        <v>141</v>
      </c>
    </row>
    <row r="1787" s="14" customFormat="1">
      <c r="A1787" s="14"/>
      <c r="B1787" s="240"/>
      <c r="C1787" s="241"/>
      <c r="D1787" s="231" t="s">
        <v>152</v>
      </c>
      <c r="E1787" s="242" t="s">
        <v>1</v>
      </c>
      <c r="F1787" s="243" t="s">
        <v>2062</v>
      </c>
      <c r="G1787" s="241"/>
      <c r="H1787" s="244">
        <v>3.024</v>
      </c>
      <c r="I1787" s="245"/>
      <c r="J1787" s="241"/>
      <c r="K1787" s="241"/>
      <c r="L1787" s="246"/>
      <c r="M1787" s="247"/>
      <c r="N1787" s="248"/>
      <c r="O1787" s="248"/>
      <c r="P1787" s="248"/>
      <c r="Q1787" s="248"/>
      <c r="R1787" s="248"/>
      <c r="S1787" s="248"/>
      <c r="T1787" s="249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50" t="s">
        <v>152</v>
      </c>
      <c r="AU1787" s="250" t="s">
        <v>150</v>
      </c>
      <c r="AV1787" s="14" t="s">
        <v>150</v>
      </c>
      <c r="AW1787" s="14" t="s">
        <v>30</v>
      </c>
      <c r="AX1787" s="14" t="s">
        <v>73</v>
      </c>
      <c r="AY1787" s="250" t="s">
        <v>141</v>
      </c>
    </row>
    <row r="1788" s="13" customFormat="1">
      <c r="A1788" s="13"/>
      <c r="B1788" s="229"/>
      <c r="C1788" s="230"/>
      <c r="D1788" s="231" t="s">
        <v>152</v>
      </c>
      <c r="E1788" s="232" t="s">
        <v>1</v>
      </c>
      <c r="F1788" s="233" t="s">
        <v>2063</v>
      </c>
      <c r="G1788" s="230"/>
      <c r="H1788" s="232" t="s">
        <v>1</v>
      </c>
      <c r="I1788" s="234"/>
      <c r="J1788" s="230"/>
      <c r="K1788" s="230"/>
      <c r="L1788" s="235"/>
      <c r="M1788" s="236"/>
      <c r="N1788" s="237"/>
      <c r="O1788" s="237"/>
      <c r="P1788" s="237"/>
      <c r="Q1788" s="237"/>
      <c r="R1788" s="237"/>
      <c r="S1788" s="237"/>
      <c r="T1788" s="238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39" t="s">
        <v>152</v>
      </c>
      <c r="AU1788" s="239" t="s">
        <v>150</v>
      </c>
      <c r="AV1788" s="13" t="s">
        <v>81</v>
      </c>
      <c r="AW1788" s="13" t="s">
        <v>30</v>
      </c>
      <c r="AX1788" s="13" t="s">
        <v>73</v>
      </c>
      <c r="AY1788" s="239" t="s">
        <v>141</v>
      </c>
    </row>
    <row r="1789" s="13" customFormat="1">
      <c r="A1789" s="13"/>
      <c r="B1789" s="229"/>
      <c r="C1789" s="230"/>
      <c r="D1789" s="231" t="s">
        <v>152</v>
      </c>
      <c r="E1789" s="232" t="s">
        <v>1</v>
      </c>
      <c r="F1789" s="233" t="s">
        <v>2064</v>
      </c>
      <c r="G1789" s="230"/>
      <c r="H1789" s="232" t="s">
        <v>1</v>
      </c>
      <c r="I1789" s="234"/>
      <c r="J1789" s="230"/>
      <c r="K1789" s="230"/>
      <c r="L1789" s="235"/>
      <c r="M1789" s="236"/>
      <c r="N1789" s="237"/>
      <c r="O1789" s="237"/>
      <c r="P1789" s="237"/>
      <c r="Q1789" s="237"/>
      <c r="R1789" s="237"/>
      <c r="S1789" s="237"/>
      <c r="T1789" s="238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T1789" s="239" t="s">
        <v>152</v>
      </c>
      <c r="AU1789" s="239" t="s">
        <v>150</v>
      </c>
      <c r="AV1789" s="13" t="s">
        <v>81</v>
      </c>
      <c r="AW1789" s="13" t="s">
        <v>30</v>
      </c>
      <c r="AX1789" s="13" t="s">
        <v>73</v>
      </c>
      <c r="AY1789" s="239" t="s">
        <v>141</v>
      </c>
    </row>
    <row r="1790" s="14" customFormat="1">
      <c r="A1790" s="14"/>
      <c r="B1790" s="240"/>
      <c r="C1790" s="241"/>
      <c r="D1790" s="231" t="s">
        <v>152</v>
      </c>
      <c r="E1790" s="242" t="s">
        <v>1</v>
      </c>
      <c r="F1790" s="243" t="s">
        <v>2065</v>
      </c>
      <c r="G1790" s="241"/>
      <c r="H1790" s="244">
        <v>3.8500000000000001</v>
      </c>
      <c r="I1790" s="245"/>
      <c r="J1790" s="241"/>
      <c r="K1790" s="241"/>
      <c r="L1790" s="246"/>
      <c r="M1790" s="247"/>
      <c r="N1790" s="248"/>
      <c r="O1790" s="248"/>
      <c r="P1790" s="248"/>
      <c r="Q1790" s="248"/>
      <c r="R1790" s="248"/>
      <c r="S1790" s="248"/>
      <c r="T1790" s="249"/>
      <c r="U1790" s="14"/>
      <c r="V1790" s="14"/>
      <c r="W1790" s="14"/>
      <c r="X1790" s="14"/>
      <c r="Y1790" s="14"/>
      <c r="Z1790" s="14"/>
      <c r="AA1790" s="14"/>
      <c r="AB1790" s="14"/>
      <c r="AC1790" s="14"/>
      <c r="AD1790" s="14"/>
      <c r="AE1790" s="14"/>
      <c r="AT1790" s="250" t="s">
        <v>152</v>
      </c>
      <c r="AU1790" s="250" t="s">
        <v>150</v>
      </c>
      <c r="AV1790" s="14" t="s">
        <v>150</v>
      </c>
      <c r="AW1790" s="14" t="s">
        <v>30</v>
      </c>
      <c r="AX1790" s="14" t="s">
        <v>73</v>
      </c>
      <c r="AY1790" s="250" t="s">
        <v>141</v>
      </c>
    </row>
    <row r="1791" s="13" customFormat="1">
      <c r="A1791" s="13"/>
      <c r="B1791" s="229"/>
      <c r="C1791" s="230"/>
      <c r="D1791" s="231" t="s">
        <v>152</v>
      </c>
      <c r="E1791" s="232" t="s">
        <v>1</v>
      </c>
      <c r="F1791" s="233" t="s">
        <v>2066</v>
      </c>
      <c r="G1791" s="230"/>
      <c r="H1791" s="232" t="s">
        <v>1</v>
      </c>
      <c r="I1791" s="234"/>
      <c r="J1791" s="230"/>
      <c r="K1791" s="230"/>
      <c r="L1791" s="235"/>
      <c r="M1791" s="236"/>
      <c r="N1791" s="237"/>
      <c r="O1791" s="237"/>
      <c r="P1791" s="237"/>
      <c r="Q1791" s="237"/>
      <c r="R1791" s="237"/>
      <c r="S1791" s="237"/>
      <c r="T1791" s="238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39" t="s">
        <v>152</v>
      </c>
      <c r="AU1791" s="239" t="s">
        <v>150</v>
      </c>
      <c r="AV1791" s="13" t="s">
        <v>81</v>
      </c>
      <c r="AW1791" s="13" t="s">
        <v>30</v>
      </c>
      <c r="AX1791" s="13" t="s">
        <v>73</v>
      </c>
      <c r="AY1791" s="239" t="s">
        <v>141</v>
      </c>
    </row>
    <row r="1792" s="14" customFormat="1">
      <c r="A1792" s="14"/>
      <c r="B1792" s="240"/>
      <c r="C1792" s="241"/>
      <c r="D1792" s="231" t="s">
        <v>152</v>
      </c>
      <c r="E1792" s="242" t="s">
        <v>1</v>
      </c>
      <c r="F1792" s="243" t="s">
        <v>2065</v>
      </c>
      <c r="G1792" s="241"/>
      <c r="H1792" s="244">
        <v>3.8500000000000001</v>
      </c>
      <c r="I1792" s="245"/>
      <c r="J1792" s="241"/>
      <c r="K1792" s="241"/>
      <c r="L1792" s="246"/>
      <c r="M1792" s="247"/>
      <c r="N1792" s="248"/>
      <c r="O1792" s="248"/>
      <c r="P1792" s="248"/>
      <c r="Q1792" s="248"/>
      <c r="R1792" s="248"/>
      <c r="S1792" s="248"/>
      <c r="T1792" s="249"/>
      <c r="U1792" s="14"/>
      <c r="V1792" s="14"/>
      <c r="W1792" s="14"/>
      <c r="X1792" s="14"/>
      <c r="Y1792" s="14"/>
      <c r="Z1792" s="14"/>
      <c r="AA1792" s="14"/>
      <c r="AB1792" s="14"/>
      <c r="AC1792" s="14"/>
      <c r="AD1792" s="14"/>
      <c r="AE1792" s="14"/>
      <c r="AT1792" s="250" t="s">
        <v>152</v>
      </c>
      <c r="AU1792" s="250" t="s">
        <v>150</v>
      </c>
      <c r="AV1792" s="14" t="s">
        <v>150</v>
      </c>
      <c r="AW1792" s="14" t="s">
        <v>30</v>
      </c>
      <c r="AX1792" s="14" t="s">
        <v>73</v>
      </c>
      <c r="AY1792" s="250" t="s">
        <v>141</v>
      </c>
    </row>
    <row r="1793" s="13" customFormat="1">
      <c r="A1793" s="13"/>
      <c r="B1793" s="229"/>
      <c r="C1793" s="230"/>
      <c r="D1793" s="231" t="s">
        <v>152</v>
      </c>
      <c r="E1793" s="232" t="s">
        <v>1</v>
      </c>
      <c r="F1793" s="233" t="s">
        <v>2067</v>
      </c>
      <c r="G1793" s="230"/>
      <c r="H1793" s="232" t="s">
        <v>1</v>
      </c>
      <c r="I1793" s="234"/>
      <c r="J1793" s="230"/>
      <c r="K1793" s="230"/>
      <c r="L1793" s="235"/>
      <c r="M1793" s="236"/>
      <c r="N1793" s="237"/>
      <c r="O1793" s="237"/>
      <c r="P1793" s="237"/>
      <c r="Q1793" s="237"/>
      <c r="R1793" s="237"/>
      <c r="S1793" s="237"/>
      <c r="T1793" s="238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T1793" s="239" t="s">
        <v>152</v>
      </c>
      <c r="AU1793" s="239" t="s">
        <v>150</v>
      </c>
      <c r="AV1793" s="13" t="s">
        <v>81</v>
      </c>
      <c r="AW1793" s="13" t="s">
        <v>30</v>
      </c>
      <c r="AX1793" s="13" t="s">
        <v>73</v>
      </c>
      <c r="AY1793" s="239" t="s">
        <v>141</v>
      </c>
    </row>
    <row r="1794" s="14" customFormat="1">
      <c r="A1794" s="14"/>
      <c r="B1794" s="240"/>
      <c r="C1794" s="241"/>
      <c r="D1794" s="231" t="s">
        <v>152</v>
      </c>
      <c r="E1794" s="242" t="s">
        <v>1</v>
      </c>
      <c r="F1794" s="243" t="s">
        <v>2068</v>
      </c>
      <c r="G1794" s="241"/>
      <c r="H1794" s="244">
        <v>11</v>
      </c>
      <c r="I1794" s="245"/>
      <c r="J1794" s="241"/>
      <c r="K1794" s="241"/>
      <c r="L1794" s="246"/>
      <c r="M1794" s="247"/>
      <c r="N1794" s="248"/>
      <c r="O1794" s="248"/>
      <c r="P1794" s="248"/>
      <c r="Q1794" s="248"/>
      <c r="R1794" s="248"/>
      <c r="S1794" s="248"/>
      <c r="T1794" s="249"/>
      <c r="U1794" s="14"/>
      <c r="V1794" s="14"/>
      <c r="W1794" s="14"/>
      <c r="X1794" s="14"/>
      <c r="Y1794" s="14"/>
      <c r="Z1794" s="14"/>
      <c r="AA1794" s="14"/>
      <c r="AB1794" s="14"/>
      <c r="AC1794" s="14"/>
      <c r="AD1794" s="14"/>
      <c r="AE1794" s="14"/>
      <c r="AT1794" s="250" t="s">
        <v>152</v>
      </c>
      <c r="AU1794" s="250" t="s">
        <v>150</v>
      </c>
      <c r="AV1794" s="14" t="s">
        <v>150</v>
      </c>
      <c r="AW1794" s="14" t="s">
        <v>30</v>
      </c>
      <c r="AX1794" s="14" t="s">
        <v>73</v>
      </c>
      <c r="AY1794" s="250" t="s">
        <v>141</v>
      </c>
    </row>
    <row r="1795" s="13" customFormat="1">
      <c r="A1795" s="13"/>
      <c r="B1795" s="229"/>
      <c r="C1795" s="230"/>
      <c r="D1795" s="231" t="s">
        <v>152</v>
      </c>
      <c r="E1795" s="232" t="s">
        <v>1</v>
      </c>
      <c r="F1795" s="233" t="s">
        <v>234</v>
      </c>
      <c r="G1795" s="230"/>
      <c r="H1795" s="232" t="s">
        <v>1</v>
      </c>
      <c r="I1795" s="234"/>
      <c r="J1795" s="230"/>
      <c r="K1795" s="230"/>
      <c r="L1795" s="235"/>
      <c r="M1795" s="236"/>
      <c r="N1795" s="237"/>
      <c r="O1795" s="237"/>
      <c r="P1795" s="237"/>
      <c r="Q1795" s="237"/>
      <c r="R1795" s="237"/>
      <c r="S1795" s="237"/>
      <c r="T1795" s="238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39" t="s">
        <v>152</v>
      </c>
      <c r="AU1795" s="239" t="s">
        <v>150</v>
      </c>
      <c r="AV1795" s="13" t="s">
        <v>81</v>
      </c>
      <c r="AW1795" s="13" t="s">
        <v>30</v>
      </c>
      <c r="AX1795" s="13" t="s">
        <v>73</v>
      </c>
      <c r="AY1795" s="239" t="s">
        <v>141</v>
      </c>
    </row>
    <row r="1796" s="14" customFormat="1">
      <c r="A1796" s="14"/>
      <c r="B1796" s="240"/>
      <c r="C1796" s="241"/>
      <c r="D1796" s="231" t="s">
        <v>152</v>
      </c>
      <c r="E1796" s="242" t="s">
        <v>1</v>
      </c>
      <c r="F1796" s="243" t="s">
        <v>2065</v>
      </c>
      <c r="G1796" s="241"/>
      <c r="H1796" s="244">
        <v>3.8500000000000001</v>
      </c>
      <c r="I1796" s="245"/>
      <c r="J1796" s="241"/>
      <c r="K1796" s="241"/>
      <c r="L1796" s="246"/>
      <c r="M1796" s="247"/>
      <c r="N1796" s="248"/>
      <c r="O1796" s="248"/>
      <c r="P1796" s="248"/>
      <c r="Q1796" s="248"/>
      <c r="R1796" s="248"/>
      <c r="S1796" s="248"/>
      <c r="T1796" s="249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0" t="s">
        <v>152</v>
      </c>
      <c r="AU1796" s="250" t="s">
        <v>150</v>
      </c>
      <c r="AV1796" s="14" t="s">
        <v>150</v>
      </c>
      <c r="AW1796" s="14" t="s">
        <v>30</v>
      </c>
      <c r="AX1796" s="14" t="s">
        <v>73</v>
      </c>
      <c r="AY1796" s="250" t="s">
        <v>141</v>
      </c>
    </row>
    <row r="1797" s="13" customFormat="1">
      <c r="A1797" s="13"/>
      <c r="B1797" s="229"/>
      <c r="C1797" s="230"/>
      <c r="D1797" s="231" t="s">
        <v>152</v>
      </c>
      <c r="E1797" s="232" t="s">
        <v>1</v>
      </c>
      <c r="F1797" s="233" t="s">
        <v>2069</v>
      </c>
      <c r="G1797" s="230"/>
      <c r="H1797" s="232" t="s">
        <v>1</v>
      </c>
      <c r="I1797" s="234"/>
      <c r="J1797" s="230"/>
      <c r="K1797" s="230"/>
      <c r="L1797" s="235"/>
      <c r="M1797" s="236"/>
      <c r="N1797" s="237"/>
      <c r="O1797" s="237"/>
      <c r="P1797" s="237"/>
      <c r="Q1797" s="237"/>
      <c r="R1797" s="237"/>
      <c r="S1797" s="237"/>
      <c r="T1797" s="238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39" t="s">
        <v>152</v>
      </c>
      <c r="AU1797" s="239" t="s">
        <v>150</v>
      </c>
      <c r="AV1797" s="13" t="s">
        <v>81</v>
      </c>
      <c r="AW1797" s="13" t="s">
        <v>30</v>
      </c>
      <c r="AX1797" s="13" t="s">
        <v>73</v>
      </c>
      <c r="AY1797" s="239" t="s">
        <v>141</v>
      </c>
    </row>
    <row r="1798" s="14" customFormat="1">
      <c r="A1798" s="14"/>
      <c r="B1798" s="240"/>
      <c r="C1798" s="241"/>
      <c r="D1798" s="231" t="s">
        <v>152</v>
      </c>
      <c r="E1798" s="242" t="s">
        <v>1</v>
      </c>
      <c r="F1798" s="243" t="s">
        <v>2065</v>
      </c>
      <c r="G1798" s="241"/>
      <c r="H1798" s="244">
        <v>3.8500000000000001</v>
      </c>
      <c r="I1798" s="245"/>
      <c r="J1798" s="241"/>
      <c r="K1798" s="241"/>
      <c r="L1798" s="246"/>
      <c r="M1798" s="247"/>
      <c r="N1798" s="248"/>
      <c r="O1798" s="248"/>
      <c r="P1798" s="248"/>
      <c r="Q1798" s="248"/>
      <c r="R1798" s="248"/>
      <c r="S1798" s="248"/>
      <c r="T1798" s="249"/>
      <c r="U1798" s="14"/>
      <c r="V1798" s="14"/>
      <c r="W1798" s="14"/>
      <c r="X1798" s="14"/>
      <c r="Y1798" s="14"/>
      <c r="Z1798" s="14"/>
      <c r="AA1798" s="14"/>
      <c r="AB1798" s="14"/>
      <c r="AC1798" s="14"/>
      <c r="AD1798" s="14"/>
      <c r="AE1798" s="14"/>
      <c r="AT1798" s="250" t="s">
        <v>152</v>
      </c>
      <c r="AU1798" s="250" t="s">
        <v>150</v>
      </c>
      <c r="AV1798" s="14" t="s">
        <v>150</v>
      </c>
      <c r="AW1798" s="14" t="s">
        <v>30</v>
      </c>
      <c r="AX1798" s="14" t="s">
        <v>73</v>
      </c>
      <c r="AY1798" s="250" t="s">
        <v>141</v>
      </c>
    </row>
    <row r="1799" s="13" customFormat="1">
      <c r="A1799" s="13"/>
      <c r="B1799" s="229"/>
      <c r="C1799" s="230"/>
      <c r="D1799" s="231" t="s">
        <v>152</v>
      </c>
      <c r="E1799" s="232" t="s">
        <v>1</v>
      </c>
      <c r="F1799" s="233" t="s">
        <v>2070</v>
      </c>
      <c r="G1799" s="230"/>
      <c r="H1799" s="232" t="s">
        <v>1</v>
      </c>
      <c r="I1799" s="234"/>
      <c r="J1799" s="230"/>
      <c r="K1799" s="230"/>
      <c r="L1799" s="235"/>
      <c r="M1799" s="236"/>
      <c r="N1799" s="237"/>
      <c r="O1799" s="237"/>
      <c r="P1799" s="237"/>
      <c r="Q1799" s="237"/>
      <c r="R1799" s="237"/>
      <c r="S1799" s="237"/>
      <c r="T1799" s="238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9" t="s">
        <v>152</v>
      </c>
      <c r="AU1799" s="239" t="s">
        <v>150</v>
      </c>
      <c r="AV1799" s="13" t="s">
        <v>81</v>
      </c>
      <c r="AW1799" s="13" t="s">
        <v>30</v>
      </c>
      <c r="AX1799" s="13" t="s">
        <v>73</v>
      </c>
      <c r="AY1799" s="239" t="s">
        <v>141</v>
      </c>
    </row>
    <row r="1800" s="14" customFormat="1">
      <c r="A1800" s="14"/>
      <c r="B1800" s="240"/>
      <c r="C1800" s="241"/>
      <c r="D1800" s="231" t="s">
        <v>152</v>
      </c>
      <c r="E1800" s="242" t="s">
        <v>1</v>
      </c>
      <c r="F1800" s="243" t="s">
        <v>2065</v>
      </c>
      <c r="G1800" s="241"/>
      <c r="H1800" s="244">
        <v>3.8500000000000001</v>
      </c>
      <c r="I1800" s="245"/>
      <c r="J1800" s="241"/>
      <c r="K1800" s="241"/>
      <c r="L1800" s="246"/>
      <c r="M1800" s="247"/>
      <c r="N1800" s="248"/>
      <c r="O1800" s="248"/>
      <c r="P1800" s="248"/>
      <c r="Q1800" s="248"/>
      <c r="R1800" s="248"/>
      <c r="S1800" s="248"/>
      <c r="T1800" s="249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50" t="s">
        <v>152</v>
      </c>
      <c r="AU1800" s="250" t="s">
        <v>150</v>
      </c>
      <c r="AV1800" s="14" t="s">
        <v>150</v>
      </c>
      <c r="AW1800" s="14" t="s">
        <v>30</v>
      </c>
      <c r="AX1800" s="14" t="s">
        <v>73</v>
      </c>
      <c r="AY1800" s="250" t="s">
        <v>141</v>
      </c>
    </row>
    <row r="1801" s="15" customFormat="1">
      <c r="A1801" s="15"/>
      <c r="B1801" s="251"/>
      <c r="C1801" s="252"/>
      <c r="D1801" s="231" t="s">
        <v>152</v>
      </c>
      <c r="E1801" s="253" t="s">
        <v>1</v>
      </c>
      <c r="F1801" s="254" t="s">
        <v>170</v>
      </c>
      <c r="G1801" s="252"/>
      <c r="H1801" s="255">
        <v>65.426000000000002</v>
      </c>
      <c r="I1801" s="256"/>
      <c r="J1801" s="252"/>
      <c r="K1801" s="252"/>
      <c r="L1801" s="257"/>
      <c r="M1801" s="258"/>
      <c r="N1801" s="259"/>
      <c r="O1801" s="259"/>
      <c r="P1801" s="259"/>
      <c r="Q1801" s="259"/>
      <c r="R1801" s="259"/>
      <c r="S1801" s="259"/>
      <c r="T1801" s="260"/>
      <c r="U1801" s="15"/>
      <c r="V1801" s="15"/>
      <c r="W1801" s="15"/>
      <c r="X1801" s="15"/>
      <c r="Y1801" s="15"/>
      <c r="Z1801" s="15"/>
      <c r="AA1801" s="15"/>
      <c r="AB1801" s="15"/>
      <c r="AC1801" s="15"/>
      <c r="AD1801" s="15"/>
      <c r="AE1801" s="15"/>
      <c r="AT1801" s="261" t="s">
        <v>152</v>
      </c>
      <c r="AU1801" s="261" t="s">
        <v>150</v>
      </c>
      <c r="AV1801" s="15" t="s">
        <v>149</v>
      </c>
      <c r="AW1801" s="15" t="s">
        <v>30</v>
      </c>
      <c r="AX1801" s="15" t="s">
        <v>81</v>
      </c>
      <c r="AY1801" s="261" t="s">
        <v>141</v>
      </c>
    </row>
    <row r="1802" s="2" customFormat="1" ht="24.15" customHeight="1">
      <c r="A1802" s="38"/>
      <c r="B1802" s="39"/>
      <c r="C1802" s="215" t="s">
        <v>2099</v>
      </c>
      <c r="D1802" s="215" t="s">
        <v>145</v>
      </c>
      <c r="E1802" s="216" t="s">
        <v>2100</v>
      </c>
      <c r="F1802" s="217" t="s">
        <v>2101</v>
      </c>
      <c r="G1802" s="218" t="s">
        <v>148</v>
      </c>
      <c r="H1802" s="219">
        <v>65.426000000000002</v>
      </c>
      <c r="I1802" s="220"/>
      <c r="J1802" s="221">
        <f>ROUND(I1802*H1802,2)</f>
        <v>0</v>
      </c>
      <c r="K1802" s="222"/>
      <c r="L1802" s="44"/>
      <c r="M1802" s="223" t="s">
        <v>1</v>
      </c>
      <c r="N1802" s="224" t="s">
        <v>39</v>
      </c>
      <c r="O1802" s="91"/>
      <c r="P1802" s="225">
        <f>O1802*H1802</f>
        <v>0</v>
      </c>
      <c r="Q1802" s="225">
        <v>0.00032000000000000003</v>
      </c>
      <c r="R1802" s="225">
        <f>Q1802*H1802</f>
        <v>0.020936320000000001</v>
      </c>
      <c r="S1802" s="225">
        <v>0</v>
      </c>
      <c r="T1802" s="226">
        <f>S1802*H1802</f>
        <v>0</v>
      </c>
      <c r="U1802" s="38"/>
      <c r="V1802" s="38"/>
      <c r="W1802" s="38"/>
      <c r="X1802" s="38"/>
      <c r="Y1802" s="38"/>
      <c r="Z1802" s="38"/>
      <c r="AA1802" s="38"/>
      <c r="AB1802" s="38"/>
      <c r="AC1802" s="38"/>
      <c r="AD1802" s="38"/>
      <c r="AE1802" s="38"/>
      <c r="AR1802" s="227" t="s">
        <v>457</v>
      </c>
      <c r="AT1802" s="227" t="s">
        <v>145</v>
      </c>
      <c r="AU1802" s="227" t="s">
        <v>150</v>
      </c>
      <c r="AY1802" s="17" t="s">
        <v>141</v>
      </c>
      <c r="BE1802" s="228">
        <f>IF(N1802="základní",J1802,0)</f>
        <v>0</v>
      </c>
      <c r="BF1802" s="228">
        <f>IF(N1802="snížená",J1802,0)</f>
        <v>0</v>
      </c>
      <c r="BG1802" s="228">
        <f>IF(N1802="zákl. přenesená",J1802,0)</f>
        <v>0</v>
      </c>
      <c r="BH1802" s="228">
        <f>IF(N1802="sníž. přenesená",J1802,0)</f>
        <v>0</v>
      </c>
      <c r="BI1802" s="228">
        <f>IF(N1802="nulová",J1802,0)</f>
        <v>0</v>
      </c>
      <c r="BJ1802" s="17" t="s">
        <v>150</v>
      </c>
      <c r="BK1802" s="228">
        <f>ROUND(I1802*H1802,2)</f>
        <v>0</v>
      </c>
      <c r="BL1802" s="17" t="s">
        <v>457</v>
      </c>
      <c r="BM1802" s="227" t="s">
        <v>2102</v>
      </c>
    </row>
    <row r="1803" s="13" customFormat="1">
      <c r="A1803" s="13"/>
      <c r="B1803" s="229"/>
      <c r="C1803" s="230"/>
      <c r="D1803" s="231" t="s">
        <v>152</v>
      </c>
      <c r="E1803" s="232" t="s">
        <v>1</v>
      </c>
      <c r="F1803" s="233" t="s">
        <v>2051</v>
      </c>
      <c r="G1803" s="230"/>
      <c r="H1803" s="232" t="s">
        <v>1</v>
      </c>
      <c r="I1803" s="234"/>
      <c r="J1803" s="230"/>
      <c r="K1803" s="230"/>
      <c r="L1803" s="235"/>
      <c r="M1803" s="236"/>
      <c r="N1803" s="237"/>
      <c r="O1803" s="237"/>
      <c r="P1803" s="237"/>
      <c r="Q1803" s="237"/>
      <c r="R1803" s="237"/>
      <c r="S1803" s="237"/>
      <c r="T1803" s="238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39" t="s">
        <v>152</v>
      </c>
      <c r="AU1803" s="239" t="s">
        <v>150</v>
      </c>
      <c r="AV1803" s="13" t="s">
        <v>81</v>
      </c>
      <c r="AW1803" s="13" t="s">
        <v>30</v>
      </c>
      <c r="AX1803" s="13" t="s">
        <v>73</v>
      </c>
      <c r="AY1803" s="239" t="s">
        <v>141</v>
      </c>
    </row>
    <row r="1804" s="14" customFormat="1">
      <c r="A1804" s="14"/>
      <c r="B1804" s="240"/>
      <c r="C1804" s="241"/>
      <c r="D1804" s="231" t="s">
        <v>152</v>
      </c>
      <c r="E1804" s="242" t="s">
        <v>1</v>
      </c>
      <c r="F1804" s="243" t="s">
        <v>2052</v>
      </c>
      <c r="G1804" s="241"/>
      <c r="H1804" s="244">
        <v>6.3289999999999997</v>
      </c>
      <c r="I1804" s="245"/>
      <c r="J1804" s="241"/>
      <c r="K1804" s="241"/>
      <c r="L1804" s="246"/>
      <c r="M1804" s="247"/>
      <c r="N1804" s="248"/>
      <c r="O1804" s="248"/>
      <c r="P1804" s="248"/>
      <c r="Q1804" s="248"/>
      <c r="R1804" s="248"/>
      <c r="S1804" s="248"/>
      <c r="T1804" s="249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50" t="s">
        <v>152</v>
      </c>
      <c r="AU1804" s="250" t="s">
        <v>150</v>
      </c>
      <c r="AV1804" s="14" t="s">
        <v>150</v>
      </c>
      <c r="AW1804" s="14" t="s">
        <v>30</v>
      </c>
      <c r="AX1804" s="14" t="s">
        <v>73</v>
      </c>
      <c r="AY1804" s="250" t="s">
        <v>141</v>
      </c>
    </row>
    <row r="1805" s="13" customFormat="1">
      <c r="A1805" s="13"/>
      <c r="B1805" s="229"/>
      <c r="C1805" s="230"/>
      <c r="D1805" s="231" t="s">
        <v>152</v>
      </c>
      <c r="E1805" s="232" t="s">
        <v>1</v>
      </c>
      <c r="F1805" s="233" t="s">
        <v>2053</v>
      </c>
      <c r="G1805" s="230"/>
      <c r="H1805" s="232" t="s">
        <v>1</v>
      </c>
      <c r="I1805" s="234"/>
      <c r="J1805" s="230"/>
      <c r="K1805" s="230"/>
      <c r="L1805" s="235"/>
      <c r="M1805" s="236"/>
      <c r="N1805" s="237"/>
      <c r="O1805" s="237"/>
      <c r="P1805" s="237"/>
      <c r="Q1805" s="237"/>
      <c r="R1805" s="237"/>
      <c r="S1805" s="237"/>
      <c r="T1805" s="238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39" t="s">
        <v>152</v>
      </c>
      <c r="AU1805" s="239" t="s">
        <v>150</v>
      </c>
      <c r="AV1805" s="13" t="s">
        <v>81</v>
      </c>
      <c r="AW1805" s="13" t="s">
        <v>30</v>
      </c>
      <c r="AX1805" s="13" t="s">
        <v>73</v>
      </c>
      <c r="AY1805" s="239" t="s">
        <v>141</v>
      </c>
    </row>
    <row r="1806" s="14" customFormat="1">
      <c r="A1806" s="14"/>
      <c r="B1806" s="240"/>
      <c r="C1806" s="241"/>
      <c r="D1806" s="231" t="s">
        <v>152</v>
      </c>
      <c r="E1806" s="242" t="s">
        <v>1</v>
      </c>
      <c r="F1806" s="243" t="s">
        <v>2054</v>
      </c>
      <c r="G1806" s="241"/>
      <c r="H1806" s="244">
        <v>5.9000000000000004</v>
      </c>
      <c r="I1806" s="245"/>
      <c r="J1806" s="241"/>
      <c r="K1806" s="241"/>
      <c r="L1806" s="246"/>
      <c r="M1806" s="247"/>
      <c r="N1806" s="248"/>
      <c r="O1806" s="248"/>
      <c r="P1806" s="248"/>
      <c r="Q1806" s="248"/>
      <c r="R1806" s="248"/>
      <c r="S1806" s="248"/>
      <c r="T1806" s="249"/>
      <c r="U1806" s="14"/>
      <c r="V1806" s="14"/>
      <c r="W1806" s="14"/>
      <c r="X1806" s="14"/>
      <c r="Y1806" s="14"/>
      <c r="Z1806" s="14"/>
      <c r="AA1806" s="14"/>
      <c r="AB1806" s="14"/>
      <c r="AC1806" s="14"/>
      <c r="AD1806" s="14"/>
      <c r="AE1806" s="14"/>
      <c r="AT1806" s="250" t="s">
        <v>152</v>
      </c>
      <c r="AU1806" s="250" t="s">
        <v>150</v>
      </c>
      <c r="AV1806" s="14" t="s">
        <v>150</v>
      </c>
      <c r="AW1806" s="14" t="s">
        <v>30</v>
      </c>
      <c r="AX1806" s="14" t="s">
        <v>73</v>
      </c>
      <c r="AY1806" s="250" t="s">
        <v>141</v>
      </c>
    </row>
    <row r="1807" s="13" customFormat="1">
      <c r="A1807" s="13"/>
      <c r="B1807" s="229"/>
      <c r="C1807" s="230"/>
      <c r="D1807" s="231" t="s">
        <v>152</v>
      </c>
      <c r="E1807" s="232" t="s">
        <v>1</v>
      </c>
      <c r="F1807" s="233" t="s">
        <v>2055</v>
      </c>
      <c r="G1807" s="230"/>
      <c r="H1807" s="232" t="s">
        <v>1</v>
      </c>
      <c r="I1807" s="234"/>
      <c r="J1807" s="230"/>
      <c r="K1807" s="230"/>
      <c r="L1807" s="235"/>
      <c r="M1807" s="236"/>
      <c r="N1807" s="237"/>
      <c r="O1807" s="237"/>
      <c r="P1807" s="237"/>
      <c r="Q1807" s="237"/>
      <c r="R1807" s="237"/>
      <c r="S1807" s="237"/>
      <c r="T1807" s="238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39" t="s">
        <v>152</v>
      </c>
      <c r="AU1807" s="239" t="s">
        <v>150</v>
      </c>
      <c r="AV1807" s="13" t="s">
        <v>81</v>
      </c>
      <c r="AW1807" s="13" t="s">
        <v>30</v>
      </c>
      <c r="AX1807" s="13" t="s">
        <v>73</v>
      </c>
      <c r="AY1807" s="239" t="s">
        <v>141</v>
      </c>
    </row>
    <row r="1808" s="14" customFormat="1">
      <c r="A1808" s="14"/>
      <c r="B1808" s="240"/>
      <c r="C1808" s="241"/>
      <c r="D1808" s="231" t="s">
        <v>152</v>
      </c>
      <c r="E1808" s="242" t="s">
        <v>1</v>
      </c>
      <c r="F1808" s="243" t="s">
        <v>2056</v>
      </c>
      <c r="G1808" s="241"/>
      <c r="H1808" s="244">
        <v>9.9800000000000004</v>
      </c>
      <c r="I1808" s="245"/>
      <c r="J1808" s="241"/>
      <c r="K1808" s="241"/>
      <c r="L1808" s="246"/>
      <c r="M1808" s="247"/>
      <c r="N1808" s="248"/>
      <c r="O1808" s="248"/>
      <c r="P1808" s="248"/>
      <c r="Q1808" s="248"/>
      <c r="R1808" s="248"/>
      <c r="S1808" s="248"/>
      <c r="T1808" s="249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50" t="s">
        <v>152</v>
      </c>
      <c r="AU1808" s="250" t="s">
        <v>150</v>
      </c>
      <c r="AV1808" s="14" t="s">
        <v>150</v>
      </c>
      <c r="AW1808" s="14" t="s">
        <v>30</v>
      </c>
      <c r="AX1808" s="14" t="s">
        <v>73</v>
      </c>
      <c r="AY1808" s="250" t="s">
        <v>141</v>
      </c>
    </row>
    <row r="1809" s="13" customFormat="1">
      <c r="A1809" s="13"/>
      <c r="B1809" s="229"/>
      <c r="C1809" s="230"/>
      <c r="D1809" s="231" t="s">
        <v>152</v>
      </c>
      <c r="E1809" s="232" t="s">
        <v>1</v>
      </c>
      <c r="F1809" s="233" t="s">
        <v>2057</v>
      </c>
      <c r="G1809" s="230"/>
      <c r="H1809" s="232" t="s">
        <v>1</v>
      </c>
      <c r="I1809" s="234"/>
      <c r="J1809" s="230"/>
      <c r="K1809" s="230"/>
      <c r="L1809" s="235"/>
      <c r="M1809" s="236"/>
      <c r="N1809" s="237"/>
      <c r="O1809" s="237"/>
      <c r="P1809" s="237"/>
      <c r="Q1809" s="237"/>
      <c r="R1809" s="237"/>
      <c r="S1809" s="237"/>
      <c r="T1809" s="238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T1809" s="239" t="s">
        <v>152</v>
      </c>
      <c r="AU1809" s="239" t="s">
        <v>150</v>
      </c>
      <c r="AV1809" s="13" t="s">
        <v>81</v>
      </c>
      <c r="AW1809" s="13" t="s">
        <v>30</v>
      </c>
      <c r="AX1809" s="13" t="s">
        <v>73</v>
      </c>
      <c r="AY1809" s="239" t="s">
        <v>141</v>
      </c>
    </row>
    <row r="1810" s="14" customFormat="1">
      <c r="A1810" s="14"/>
      <c r="B1810" s="240"/>
      <c r="C1810" s="241"/>
      <c r="D1810" s="231" t="s">
        <v>152</v>
      </c>
      <c r="E1810" s="242" t="s">
        <v>1</v>
      </c>
      <c r="F1810" s="243" t="s">
        <v>2058</v>
      </c>
      <c r="G1810" s="241"/>
      <c r="H1810" s="244">
        <v>4.9550000000000001</v>
      </c>
      <c r="I1810" s="245"/>
      <c r="J1810" s="241"/>
      <c r="K1810" s="241"/>
      <c r="L1810" s="246"/>
      <c r="M1810" s="247"/>
      <c r="N1810" s="248"/>
      <c r="O1810" s="248"/>
      <c r="P1810" s="248"/>
      <c r="Q1810" s="248"/>
      <c r="R1810" s="248"/>
      <c r="S1810" s="248"/>
      <c r="T1810" s="249"/>
      <c r="U1810" s="14"/>
      <c r="V1810" s="14"/>
      <c r="W1810" s="14"/>
      <c r="X1810" s="14"/>
      <c r="Y1810" s="14"/>
      <c r="Z1810" s="14"/>
      <c r="AA1810" s="14"/>
      <c r="AB1810" s="14"/>
      <c r="AC1810" s="14"/>
      <c r="AD1810" s="14"/>
      <c r="AE1810" s="14"/>
      <c r="AT1810" s="250" t="s">
        <v>152</v>
      </c>
      <c r="AU1810" s="250" t="s">
        <v>150</v>
      </c>
      <c r="AV1810" s="14" t="s">
        <v>150</v>
      </c>
      <c r="AW1810" s="14" t="s">
        <v>30</v>
      </c>
      <c r="AX1810" s="14" t="s">
        <v>73</v>
      </c>
      <c r="AY1810" s="250" t="s">
        <v>141</v>
      </c>
    </row>
    <row r="1811" s="13" customFormat="1">
      <c r="A1811" s="13"/>
      <c r="B1811" s="229"/>
      <c r="C1811" s="230"/>
      <c r="D1811" s="231" t="s">
        <v>152</v>
      </c>
      <c r="E1811" s="232" t="s">
        <v>1</v>
      </c>
      <c r="F1811" s="233" t="s">
        <v>2059</v>
      </c>
      <c r="G1811" s="230"/>
      <c r="H1811" s="232" t="s">
        <v>1</v>
      </c>
      <c r="I1811" s="234"/>
      <c r="J1811" s="230"/>
      <c r="K1811" s="230"/>
      <c r="L1811" s="235"/>
      <c r="M1811" s="236"/>
      <c r="N1811" s="237"/>
      <c r="O1811" s="237"/>
      <c r="P1811" s="237"/>
      <c r="Q1811" s="237"/>
      <c r="R1811" s="237"/>
      <c r="S1811" s="237"/>
      <c r="T1811" s="238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39" t="s">
        <v>152</v>
      </c>
      <c r="AU1811" s="239" t="s">
        <v>150</v>
      </c>
      <c r="AV1811" s="13" t="s">
        <v>81</v>
      </c>
      <c r="AW1811" s="13" t="s">
        <v>30</v>
      </c>
      <c r="AX1811" s="13" t="s">
        <v>73</v>
      </c>
      <c r="AY1811" s="239" t="s">
        <v>141</v>
      </c>
    </row>
    <row r="1812" s="14" customFormat="1">
      <c r="A1812" s="14"/>
      <c r="B1812" s="240"/>
      <c r="C1812" s="241"/>
      <c r="D1812" s="231" t="s">
        <v>152</v>
      </c>
      <c r="E1812" s="242" t="s">
        <v>1</v>
      </c>
      <c r="F1812" s="243" t="s">
        <v>2060</v>
      </c>
      <c r="G1812" s="241"/>
      <c r="H1812" s="244">
        <v>4.9880000000000004</v>
      </c>
      <c r="I1812" s="245"/>
      <c r="J1812" s="241"/>
      <c r="K1812" s="241"/>
      <c r="L1812" s="246"/>
      <c r="M1812" s="247"/>
      <c r="N1812" s="248"/>
      <c r="O1812" s="248"/>
      <c r="P1812" s="248"/>
      <c r="Q1812" s="248"/>
      <c r="R1812" s="248"/>
      <c r="S1812" s="248"/>
      <c r="T1812" s="249"/>
      <c r="U1812" s="14"/>
      <c r="V1812" s="14"/>
      <c r="W1812" s="14"/>
      <c r="X1812" s="14"/>
      <c r="Y1812" s="14"/>
      <c r="Z1812" s="14"/>
      <c r="AA1812" s="14"/>
      <c r="AB1812" s="14"/>
      <c r="AC1812" s="14"/>
      <c r="AD1812" s="14"/>
      <c r="AE1812" s="14"/>
      <c r="AT1812" s="250" t="s">
        <v>152</v>
      </c>
      <c r="AU1812" s="250" t="s">
        <v>150</v>
      </c>
      <c r="AV1812" s="14" t="s">
        <v>150</v>
      </c>
      <c r="AW1812" s="14" t="s">
        <v>30</v>
      </c>
      <c r="AX1812" s="14" t="s">
        <v>73</v>
      </c>
      <c r="AY1812" s="250" t="s">
        <v>141</v>
      </c>
    </row>
    <row r="1813" s="13" customFormat="1">
      <c r="A1813" s="13"/>
      <c r="B1813" s="229"/>
      <c r="C1813" s="230"/>
      <c r="D1813" s="231" t="s">
        <v>152</v>
      </c>
      <c r="E1813" s="232" t="s">
        <v>1</v>
      </c>
      <c r="F1813" s="233" t="s">
        <v>2061</v>
      </c>
      <c r="G1813" s="230"/>
      <c r="H1813" s="232" t="s">
        <v>1</v>
      </c>
      <c r="I1813" s="234"/>
      <c r="J1813" s="230"/>
      <c r="K1813" s="230"/>
      <c r="L1813" s="235"/>
      <c r="M1813" s="236"/>
      <c r="N1813" s="237"/>
      <c r="O1813" s="237"/>
      <c r="P1813" s="237"/>
      <c r="Q1813" s="237"/>
      <c r="R1813" s="237"/>
      <c r="S1813" s="237"/>
      <c r="T1813" s="238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T1813" s="239" t="s">
        <v>152</v>
      </c>
      <c r="AU1813" s="239" t="s">
        <v>150</v>
      </c>
      <c r="AV1813" s="13" t="s">
        <v>81</v>
      </c>
      <c r="AW1813" s="13" t="s">
        <v>30</v>
      </c>
      <c r="AX1813" s="13" t="s">
        <v>73</v>
      </c>
      <c r="AY1813" s="239" t="s">
        <v>141</v>
      </c>
    </row>
    <row r="1814" s="14" customFormat="1">
      <c r="A1814" s="14"/>
      <c r="B1814" s="240"/>
      <c r="C1814" s="241"/>
      <c r="D1814" s="231" t="s">
        <v>152</v>
      </c>
      <c r="E1814" s="242" t="s">
        <v>1</v>
      </c>
      <c r="F1814" s="243" t="s">
        <v>2062</v>
      </c>
      <c r="G1814" s="241"/>
      <c r="H1814" s="244">
        <v>3.024</v>
      </c>
      <c r="I1814" s="245"/>
      <c r="J1814" s="241"/>
      <c r="K1814" s="241"/>
      <c r="L1814" s="246"/>
      <c r="M1814" s="247"/>
      <c r="N1814" s="248"/>
      <c r="O1814" s="248"/>
      <c r="P1814" s="248"/>
      <c r="Q1814" s="248"/>
      <c r="R1814" s="248"/>
      <c r="S1814" s="248"/>
      <c r="T1814" s="249"/>
      <c r="U1814" s="14"/>
      <c r="V1814" s="14"/>
      <c r="W1814" s="14"/>
      <c r="X1814" s="14"/>
      <c r="Y1814" s="14"/>
      <c r="Z1814" s="14"/>
      <c r="AA1814" s="14"/>
      <c r="AB1814" s="14"/>
      <c r="AC1814" s="14"/>
      <c r="AD1814" s="14"/>
      <c r="AE1814" s="14"/>
      <c r="AT1814" s="250" t="s">
        <v>152</v>
      </c>
      <c r="AU1814" s="250" t="s">
        <v>150</v>
      </c>
      <c r="AV1814" s="14" t="s">
        <v>150</v>
      </c>
      <c r="AW1814" s="14" t="s">
        <v>30</v>
      </c>
      <c r="AX1814" s="14" t="s">
        <v>73</v>
      </c>
      <c r="AY1814" s="250" t="s">
        <v>141</v>
      </c>
    </row>
    <row r="1815" s="13" customFormat="1">
      <c r="A1815" s="13"/>
      <c r="B1815" s="229"/>
      <c r="C1815" s="230"/>
      <c r="D1815" s="231" t="s">
        <v>152</v>
      </c>
      <c r="E1815" s="232" t="s">
        <v>1</v>
      </c>
      <c r="F1815" s="233" t="s">
        <v>2063</v>
      </c>
      <c r="G1815" s="230"/>
      <c r="H1815" s="232" t="s">
        <v>1</v>
      </c>
      <c r="I1815" s="234"/>
      <c r="J1815" s="230"/>
      <c r="K1815" s="230"/>
      <c r="L1815" s="235"/>
      <c r="M1815" s="236"/>
      <c r="N1815" s="237"/>
      <c r="O1815" s="237"/>
      <c r="P1815" s="237"/>
      <c r="Q1815" s="237"/>
      <c r="R1815" s="237"/>
      <c r="S1815" s="237"/>
      <c r="T1815" s="238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39" t="s">
        <v>152</v>
      </c>
      <c r="AU1815" s="239" t="s">
        <v>150</v>
      </c>
      <c r="AV1815" s="13" t="s">
        <v>81</v>
      </c>
      <c r="AW1815" s="13" t="s">
        <v>30</v>
      </c>
      <c r="AX1815" s="13" t="s">
        <v>73</v>
      </c>
      <c r="AY1815" s="239" t="s">
        <v>141</v>
      </c>
    </row>
    <row r="1816" s="13" customFormat="1">
      <c r="A1816" s="13"/>
      <c r="B1816" s="229"/>
      <c r="C1816" s="230"/>
      <c r="D1816" s="231" t="s">
        <v>152</v>
      </c>
      <c r="E1816" s="232" t="s">
        <v>1</v>
      </c>
      <c r="F1816" s="233" t="s">
        <v>2064</v>
      </c>
      <c r="G1816" s="230"/>
      <c r="H1816" s="232" t="s">
        <v>1</v>
      </c>
      <c r="I1816" s="234"/>
      <c r="J1816" s="230"/>
      <c r="K1816" s="230"/>
      <c r="L1816" s="235"/>
      <c r="M1816" s="236"/>
      <c r="N1816" s="237"/>
      <c r="O1816" s="237"/>
      <c r="P1816" s="237"/>
      <c r="Q1816" s="237"/>
      <c r="R1816" s="237"/>
      <c r="S1816" s="237"/>
      <c r="T1816" s="238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39" t="s">
        <v>152</v>
      </c>
      <c r="AU1816" s="239" t="s">
        <v>150</v>
      </c>
      <c r="AV1816" s="13" t="s">
        <v>81</v>
      </c>
      <c r="AW1816" s="13" t="s">
        <v>30</v>
      </c>
      <c r="AX1816" s="13" t="s">
        <v>73</v>
      </c>
      <c r="AY1816" s="239" t="s">
        <v>141</v>
      </c>
    </row>
    <row r="1817" s="14" customFormat="1">
      <c r="A1817" s="14"/>
      <c r="B1817" s="240"/>
      <c r="C1817" s="241"/>
      <c r="D1817" s="231" t="s">
        <v>152</v>
      </c>
      <c r="E1817" s="242" t="s">
        <v>1</v>
      </c>
      <c r="F1817" s="243" t="s">
        <v>2065</v>
      </c>
      <c r="G1817" s="241"/>
      <c r="H1817" s="244">
        <v>3.8500000000000001</v>
      </c>
      <c r="I1817" s="245"/>
      <c r="J1817" s="241"/>
      <c r="K1817" s="241"/>
      <c r="L1817" s="246"/>
      <c r="M1817" s="247"/>
      <c r="N1817" s="248"/>
      <c r="O1817" s="248"/>
      <c r="P1817" s="248"/>
      <c r="Q1817" s="248"/>
      <c r="R1817" s="248"/>
      <c r="S1817" s="248"/>
      <c r="T1817" s="249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50" t="s">
        <v>152</v>
      </c>
      <c r="AU1817" s="250" t="s">
        <v>150</v>
      </c>
      <c r="AV1817" s="14" t="s">
        <v>150</v>
      </c>
      <c r="AW1817" s="14" t="s">
        <v>30</v>
      </c>
      <c r="AX1817" s="14" t="s">
        <v>73</v>
      </c>
      <c r="AY1817" s="250" t="s">
        <v>141</v>
      </c>
    </row>
    <row r="1818" s="13" customFormat="1">
      <c r="A1818" s="13"/>
      <c r="B1818" s="229"/>
      <c r="C1818" s="230"/>
      <c r="D1818" s="231" t="s">
        <v>152</v>
      </c>
      <c r="E1818" s="232" t="s">
        <v>1</v>
      </c>
      <c r="F1818" s="233" t="s">
        <v>2066</v>
      </c>
      <c r="G1818" s="230"/>
      <c r="H1818" s="232" t="s">
        <v>1</v>
      </c>
      <c r="I1818" s="234"/>
      <c r="J1818" s="230"/>
      <c r="K1818" s="230"/>
      <c r="L1818" s="235"/>
      <c r="M1818" s="236"/>
      <c r="N1818" s="237"/>
      <c r="O1818" s="237"/>
      <c r="P1818" s="237"/>
      <c r="Q1818" s="237"/>
      <c r="R1818" s="237"/>
      <c r="S1818" s="237"/>
      <c r="T1818" s="238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39" t="s">
        <v>152</v>
      </c>
      <c r="AU1818" s="239" t="s">
        <v>150</v>
      </c>
      <c r="AV1818" s="13" t="s">
        <v>81</v>
      </c>
      <c r="AW1818" s="13" t="s">
        <v>30</v>
      </c>
      <c r="AX1818" s="13" t="s">
        <v>73</v>
      </c>
      <c r="AY1818" s="239" t="s">
        <v>141</v>
      </c>
    </row>
    <row r="1819" s="14" customFormat="1">
      <c r="A1819" s="14"/>
      <c r="B1819" s="240"/>
      <c r="C1819" s="241"/>
      <c r="D1819" s="231" t="s">
        <v>152</v>
      </c>
      <c r="E1819" s="242" t="s">
        <v>1</v>
      </c>
      <c r="F1819" s="243" t="s">
        <v>2065</v>
      </c>
      <c r="G1819" s="241"/>
      <c r="H1819" s="244">
        <v>3.8500000000000001</v>
      </c>
      <c r="I1819" s="245"/>
      <c r="J1819" s="241"/>
      <c r="K1819" s="241"/>
      <c r="L1819" s="246"/>
      <c r="M1819" s="247"/>
      <c r="N1819" s="248"/>
      <c r="O1819" s="248"/>
      <c r="P1819" s="248"/>
      <c r="Q1819" s="248"/>
      <c r="R1819" s="248"/>
      <c r="S1819" s="248"/>
      <c r="T1819" s="249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50" t="s">
        <v>152</v>
      </c>
      <c r="AU1819" s="250" t="s">
        <v>150</v>
      </c>
      <c r="AV1819" s="14" t="s">
        <v>150</v>
      </c>
      <c r="AW1819" s="14" t="s">
        <v>30</v>
      </c>
      <c r="AX1819" s="14" t="s">
        <v>73</v>
      </c>
      <c r="AY1819" s="250" t="s">
        <v>141</v>
      </c>
    </row>
    <row r="1820" s="13" customFormat="1">
      <c r="A1820" s="13"/>
      <c r="B1820" s="229"/>
      <c r="C1820" s="230"/>
      <c r="D1820" s="231" t="s">
        <v>152</v>
      </c>
      <c r="E1820" s="232" t="s">
        <v>1</v>
      </c>
      <c r="F1820" s="233" t="s">
        <v>2067</v>
      </c>
      <c r="G1820" s="230"/>
      <c r="H1820" s="232" t="s">
        <v>1</v>
      </c>
      <c r="I1820" s="234"/>
      <c r="J1820" s="230"/>
      <c r="K1820" s="230"/>
      <c r="L1820" s="235"/>
      <c r="M1820" s="236"/>
      <c r="N1820" s="237"/>
      <c r="O1820" s="237"/>
      <c r="P1820" s="237"/>
      <c r="Q1820" s="237"/>
      <c r="R1820" s="237"/>
      <c r="S1820" s="237"/>
      <c r="T1820" s="238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39" t="s">
        <v>152</v>
      </c>
      <c r="AU1820" s="239" t="s">
        <v>150</v>
      </c>
      <c r="AV1820" s="13" t="s">
        <v>81</v>
      </c>
      <c r="AW1820" s="13" t="s">
        <v>30</v>
      </c>
      <c r="AX1820" s="13" t="s">
        <v>73</v>
      </c>
      <c r="AY1820" s="239" t="s">
        <v>141</v>
      </c>
    </row>
    <row r="1821" s="14" customFormat="1">
      <c r="A1821" s="14"/>
      <c r="B1821" s="240"/>
      <c r="C1821" s="241"/>
      <c r="D1821" s="231" t="s">
        <v>152</v>
      </c>
      <c r="E1821" s="242" t="s">
        <v>1</v>
      </c>
      <c r="F1821" s="243" t="s">
        <v>2068</v>
      </c>
      <c r="G1821" s="241"/>
      <c r="H1821" s="244">
        <v>11</v>
      </c>
      <c r="I1821" s="245"/>
      <c r="J1821" s="241"/>
      <c r="K1821" s="241"/>
      <c r="L1821" s="246"/>
      <c r="M1821" s="247"/>
      <c r="N1821" s="248"/>
      <c r="O1821" s="248"/>
      <c r="P1821" s="248"/>
      <c r="Q1821" s="248"/>
      <c r="R1821" s="248"/>
      <c r="S1821" s="248"/>
      <c r="T1821" s="249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50" t="s">
        <v>152</v>
      </c>
      <c r="AU1821" s="250" t="s">
        <v>150</v>
      </c>
      <c r="AV1821" s="14" t="s">
        <v>150</v>
      </c>
      <c r="AW1821" s="14" t="s">
        <v>30</v>
      </c>
      <c r="AX1821" s="14" t="s">
        <v>73</v>
      </c>
      <c r="AY1821" s="250" t="s">
        <v>141</v>
      </c>
    </row>
    <row r="1822" s="13" customFormat="1">
      <c r="A1822" s="13"/>
      <c r="B1822" s="229"/>
      <c r="C1822" s="230"/>
      <c r="D1822" s="231" t="s">
        <v>152</v>
      </c>
      <c r="E1822" s="232" t="s">
        <v>1</v>
      </c>
      <c r="F1822" s="233" t="s">
        <v>234</v>
      </c>
      <c r="G1822" s="230"/>
      <c r="H1822" s="232" t="s">
        <v>1</v>
      </c>
      <c r="I1822" s="234"/>
      <c r="J1822" s="230"/>
      <c r="K1822" s="230"/>
      <c r="L1822" s="235"/>
      <c r="M1822" s="236"/>
      <c r="N1822" s="237"/>
      <c r="O1822" s="237"/>
      <c r="P1822" s="237"/>
      <c r="Q1822" s="237"/>
      <c r="R1822" s="237"/>
      <c r="S1822" s="237"/>
      <c r="T1822" s="238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39" t="s">
        <v>152</v>
      </c>
      <c r="AU1822" s="239" t="s">
        <v>150</v>
      </c>
      <c r="AV1822" s="13" t="s">
        <v>81</v>
      </c>
      <c r="AW1822" s="13" t="s">
        <v>30</v>
      </c>
      <c r="AX1822" s="13" t="s">
        <v>73</v>
      </c>
      <c r="AY1822" s="239" t="s">
        <v>141</v>
      </c>
    </row>
    <row r="1823" s="14" customFormat="1">
      <c r="A1823" s="14"/>
      <c r="B1823" s="240"/>
      <c r="C1823" s="241"/>
      <c r="D1823" s="231" t="s">
        <v>152</v>
      </c>
      <c r="E1823" s="242" t="s">
        <v>1</v>
      </c>
      <c r="F1823" s="243" t="s">
        <v>2065</v>
      </c>
      <c r="G1823" s="241"/>
      <c r="H1823" s="244">
        <v>3.8500000000000001</v>
      </c>
      <c r="I1823" s="245"/>
      <c r="J1823" s="241"/>
      <c r="K1823" s="241"/>
      <c r="L1823" s="246"/>
      <c r="M1823" s="247"/>
      <c r="N1823" s="248"/>
      <c r="O1823" s="248"/>
      <c r="P1823" s="248"/>
      <c r="Q1823" s="248"/>
      <c r="R1823" s="248"/>
      <c r="S1823" s="248"/>
      <c r="T1823" s="249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50" t="s">
        <v>152</v>
      </c>
      <c r="AU1823" s="250" t="s">
        <v>150</v>
      </c>
      <c r="AV1823" s="14" t="s">
        <v>150</v>
      </c>
      <c r="AW1823" s="14" t="s">
        <v>30</v>
      </c>
      <c r="AX1823" s="14" t="s">
        <v>73</v>
      </c>
      <c r="AY1823" s="250" t="s">
        <v>141</v>
      </c>
    </row>
    <row r="1824" s="13" customFormat="1">
      <c r="A1824" s="13"/>
      <c r="B1824" s="229"/>
      <c r="C1824" s="230"/>
      <c r="D1824" s="231" t="s">
        <v>152</v>
      </c>
      <c r="E1824" s="232" t="s">
        <v>1</v>
      </c>
      <c r="F1824" s="233" t="s">
        <v>2069</v>
      </c>
      <c r="G1824" s="230"/>
      <c r="H1824" s="232" t="s">
        <v>1</v>
      </c>
      <c r="I1824" s="234"/>
      <c r="J1824" s="230"/>
      <c r="K1824" s="230"/>
      <c r="L1824" s="235"/>
      <c r="M1824" s="236"/>
      <c r="N1824" s="237"/>
      <c r="O1824" s="237"/>
      <c r="P1824" s="237"/>
      <c r="Q1824" s="237"/>
      <c r="R1824" s="237"/>
      <c r="S1824" s="237"/>
      <c r="T1824" s="238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T1824" s="239" t="s">
        <v>152</v>
      </c>
      <c r="AU1824" s="239" t="s">
        <v>150</v>
      </c>
      <c r="AV1824" s="13" t="s">
        <v>81</v>
      </c>
      <c r="AW1824" s="13" t="s">
        <v>30</v>
      </c>
      <c r="AX1824" s="13" t="s">
        <v>73</v>
      </c>
      <c r="AY1824" s="239" t="s">
        <v>141</v>
      </c>
    </row>
    <row r="1825" s="14" customFormat="1">
      <c r="A1825" s="14"/>
      <c r="B1825" s="240"/>
      <c r="C1825" s="241"/>
      <c r="D1825" s="231" t="s">
        <v>152</v>
      </c>
      <c r="E1825" s="242" t="s">
        <v>1</v>
      </c>
      <c r="F1825" s="243" t="s">
        <v>2065</v>
      </c>
      <c r="G1825" s="241"/>
      <c r="H1825" s="244">
        <v>3.8500000000000001</v>
      </c>
      <c r="I1825" s="245"/>
      <c r="J1825" s="241"/>
      <c r="K1825" s="241"/>
      <c r="L1825" s="246"/>
      <c r="M1825" s="247"/>
      <c r="N1825" s="248"/>
      <c r="O1825" s="248"/>
      <c r="P1825" s="248"/>
      <c r="Q1825" s="248"/>
      <c r="R1825" s="248"/>
      <c r="S1825" s="248"/>
      <c r="T1825" s="249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50" t="s">
        <v>152</v>
      </c>
      <c r="AU1825" s="250" t="s">
        <v>150</v>
      </c>
      <c r="AV1825" s="14" t="s">
        <v>150</v>
      </c>
      <c r="AW1825" s="14" t="s">
        <v>30</v>
      </c>
      <c r="AX1825" s="14" t="s">
        <v>73</v>
      </c>
      <c r="AY1825" s="250" t="s">
        <v>141</v>
      </c>
    </row>
    <row r="1826" s="13" customFormat="1">
      <c r="A1826" s="13"/>
      <c r="B1826" s="229"/>
      <c r="C1826" s="230"/>
      <c r="D1826" s="231" t="s">
        <v>152</v>
      </c>
      <c r="E1826" s="232" t="s">
        <v>1</v>
      </c>
      <c r="F1826" s="233" t="s">
        <v>2070</v>
      </c>
      <c r="G1826" s="230"/>
      <c r="H1826" s="232" t="s">
        <v>1</v>
      </c>
      <c r="I1826" s="234"/>
      <c r="J1826" s="230"/>
      <c r="K1826" s="230"/>
      <c r="L1826" s="235"/>
      <c r="M1826" s="236"/>
      <c r="N1826" s="237"/>
      <c r="O1826" s="237"/>
      <c r="P1826" s="237"/>
      <c r="Q1826" s="237"/>
      <c r="R1826" s="237"/>
      <c r="S1826" s="237"/>
      <c r="T1826" s="238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39" t="s">
        <v>152</v>
      </c>
      <c r="AU1826" s="239" t="s">
        <v>150</v>
      </c>
      <c r="AV1826" s="13" t="s">
        <v>81</v>
      </c>
      <c r="AW1826" s="13" t="s">
        <v>30</v>
      </c>
      <c r="AX1826" s="13" t="s">
        <v>73</v>
      </c>
      <c r="AY1826" s="239" t="s">
        <v>141</v>
      </c>
    </row>
    <row r="1827" s="14" customFormat="1">
      <c r="A1827" s="14"/>
      <c r="B1827" s="240"/>
      <c r="C1827" s="241"/>
      <c r="D1827" s="231" t="s">
        <v>152</v>
      </c>
      <c r="E1827" s="242" t="s">
        <v>1</v>
      </c>
      <c r="F1827" s="243" t="s">
        <v>2065</v>
      </c>
      <c r="G1827" s="241"/>
      <c r="H1827" s="244">
        <v>3.8500000000000001</v>
      </c>
      <c r="I1827" s="245"/>
      <c r="J1827" s="241"/>
      <c r="K1827" s="241"/>
      <c r="L1827" s="246"/>
      <c r="M1827" s="247"/>
      <c r="N1827" s="248"/>
      <c r="O1827" s="248"/>
      <c r="P1827" s="248"/>
      <c r="Q1827" s="248"/>
      <c r="R1827" s="248"/>
      <c r="S1827" s="248"/>
      <c r="T1827" s="249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50" t="s">
        <v>152</v>
      </c>
      <c r="AU1827" s="250" t="s">
        <v>150</v>
      </c>
      <c r="AV1827" s="14" t="s">
        <v>150</v>
      </c>
      <c r="AW1827" s="14" t="s">
        <v>30</v>
      </c>
      <c r="AX1827" s="14" t="s">
        <v>73</v>
      </c>
      <c r="AY1827" s="250" t="s">
        <v>141</v>
      </c>
    </row>
    <row r="1828" s="15" customFormat="1">
      <c r="A1828" s="15"/>
      <c r="B1828" s="251"/>
      <c r="C1828" s="252"/>
      <c r="D1828" s="231" t="s">
        <v>152</v>
      </c>
      <c r="E1828" s="253" t="s">
        <v>1</v>
      </c>
      <c r="F1828" s="254" t="s">
        <v>170</v>
      </c>
      <c r="G1828" s="252"/>
      <c r="H1828" s="255">
        <v>65.426000000000002</v>
      </c>
      <c r="I1828" s="256"/>
      <c r="J1828" s="252"/>
      <c r="K1828" s="252"/>
      <c r="L1828" s="257"/>
      <c r="M1828" s="258"/>
      <c r="N1828" s="259"/>
      <c r="O1828" s="259"/>
      <c r="P1828" s="259"/>
      <c r="Q1828" s="259"/>
      <c r="R1828" s="259"/>
      <c r="S1828" s="259"/>
      <c r="T1828" s="260"/>
      <c r="U1828" s="15"/>
      <c r="V1828" s="15"/>
      <c r="W1828" s="15"/>
      <c r="X1828" s="15"/>
      <c r="Y1828" s="15"/>
      <c r="Z1828" s="15"/>
      <c r="AA1828" s="15"/>
      <c r="AB1828" s="15"/>
      <c r="AC1828" s="15"/>
      <c r="AD1828" s="15"/>
      <c r="AE1828" s="15"/>
      <c r="AT1828" s="261" t="s">
        <v>152</v>
      </c>
      <c r="AU1828" s="261" t="s">
        <v>150</v>
      </c>
      <c r="AV1828" s="15" t="s">
        <v>149</v>
      </c>
      <c r="AW1828" s="15" t="s">
        <v>30</v>
      </c>
      <c r="AX1828" s="15" t="s">
        <v>81</v>
      </c>
      <c r="AY1828" s="261" t="s">
        <v>141</v>
      </c>
    </row>
    <row r="1829" s="12" customFormat="1" ht="22.8" customHeight="1">
      <c r="A1829" s="12"/>
      <c r="B1829" s="199"/>
      <c r="C1829" s="200"/>
      <c r="D1829" s="201" t="s">
        <v>72</v>
      </c>
      <c r="E1829" s="213" t="s">
        <v>2103</v>
      </c>
      <c r="F1829" s="213" t="s">
        <v>2104</v>
      </c>
      <c r="G1829" s="200"/>
      <c r="H1829" s="200"/>
      <c r="I1829" s="203"/>
      <c r="J1829" s="214">
        <f>BK1829</f>
        <v>0</v>
      </c>
      <c r="K1829" s="200"/>
      <c r="L1829" s="205"/>
      <c r="M1829" s="206"/>
      <c r="N1829" s="207"/>
      <c r="O1829" s="207"/>
      <c r="P1829" s="208">
        <f>SUM(P1830:P2068)</f>
        <v>0</v>
      </c>
      <c r="Q1829" s="207"/>
      <c r="R1829" s="208">
        <f>SUM(R1830:R2068)</f>
        <v>0.31198370000000003</v>
      </c>
      <c r="S1829" s="207"/>
      <c r="T1829" s="209">
        <f>SUM(T1830:T2068)</f>
        <v>0.098138699999999995</v>
      </c>
      <c r="U1829" s="12"/>
      <c r="V1829" s="12"/>
      <c r="W1829" s="12"/>
      <c r="X1829" s="12"/>
      <c r="Y1829" s="12"/>
      <c r="Z1829" s="12"/>
      <c r="AA1829" s="12"/>
      <c r="AB1829" s="12"/>
      <c r="AC1829" s="12"/>
      <c r="AD1829" s="12"/>
      <c r="AE1829" s="12"/>
      <c r="AR1829" s="210" t="s">
        <v>150</v>
      </c>
      <c r="AT1829" s="211" t="s">
        <v>72</v>
      </c>
      <c r="AU1829" s="211" t="s">
        <v>81</v>
      </c>
      <c r="AY1829" s="210" t="s">
        <v>141</v>
      </c>
      <c r="BK1829" s="212">
        <f>SUM(BK1830:BK2068)</f>
        <v>0</v>
      </c>
    </row>
    <row r="1830" s="2" customFormat="1" ht="24.15" customHeight="1">
      <c r="A1830" s="38"/>
      <c r="B1830" s="39"/>
      <c r="C1830" s="215" t="s">
        <v>2105</v>
      </c>
      <c r="D1830" s="215" t="s">
        <v>145</v>
      </c>
      <c r="E1830" s="216" t="s">
        <v>2106</v>
      </c>
      <c r="F1830" s="217" t="s">
        <v>2107</v>
      </c>
      <c r="G1830" s="218" t="s">
        <v>148</v>
      </c>
      <c r="H1830" s="219">
        <v>213.345</v>
      </c>
      <c r="I1830" s="220"/>
      <c r="J1830" s="221">
        <f>ROUND(I1830*H1830,2)</f>
        <v>0</v>
      </c>
      <c r="K1830" s="222"/>
      <c r="L1830" s="44"/>
      <c r="M1830" s="223" t="s">
        <v>1</v>
      </c>
      <c r="N1830" s="224" t="s">
        <v>39</v>
      </c>
      <c r="O1830" s="91"/>
      <c r="P1830" s="225">
        <f>O1830*H1830</f>
        <v>0</v>
      </c>
      <c r="Q1830" s="225">
        <v>0</v>
      </c>
      <c r="R1830" s="225">
        <f>Q1830*H1830</f>
        <v>0</v>
      </c>
      <c r="S1830" s="225">
        <v>0</v>
      </c>
      <c r="T1830" s="226">
        <f>S1830*H1830</f>
        <v>0</v>
      </c>
      <c r="U1830" s="38"/>
      <c r="V1830" s="38"/>
      <c r="W1830" s="38"/>
      <c r="X1830" s="38"/>
      <c r="Y1830" s="38"/>
      <c r="Z1830" s="38"/>
      <c r="AA1830" s="38"/>
      <c r="AB1830" s="38"/>
      <c r="AC1830" s="38"/>
      <c r="AD1830" s="38"/>
      <c r="AE1830" s="38"/>
      <c r="AR1830" s="227" t="s">
        <v>457</v>
      </c>
      <c r="AT1830" s="227" t="s">
        <v>145</v>
      </c>
      <c r="AU1830" s="227" t="s">
        <v>150</v>
      </c>
      <c r="AY1830" s="17" t="s">
        <v>141</v>
      </c>
      <c r="BE1830" s="228">
        <f>IF(N1830="základní",J1830,0)</f>
        <v>0</v>
      </c>
      <c r="BF1830" s="228">
        <f>IF(N1830="snížená",J1830,0)</f>
        <v>0</v>
      </c>
      <c r="BG1830" s="228">
        <f>IF(N1830="zákl. přenesená",J1830,0)</f>
        <v>0</v>
      </c>
      <c r="BH1830" s="228">
        <f>IF(N1830="sníž. přenesená",J1830,0)</f>
        <v>0</v>
      </c>
      <c r="BI1830" s="228">
        <f>IF(N1830="nulová",J1830,0)</f>
        <v>0</v>
      </c>
      <c r="BJ1830" s="17" t="s">
        <v>150</v>
      </c>
      <c r="BK1830" s="228">
        <f>ROUND(I1830*H1830,2)</f>
        <v>0</v>
      </c>
      <c r="BL1830" s="17" t="s">
        <v>457</v>
      </c>
      <c r="BM1830" s="227" t="s">
        <v>2108</v>
      </c>
    </row>
    <row r="1831" s="13" customFormat="1">
      <c r="A1831" s="13"/>
      <c r="B1831" s="229"/>
      <c r="C1831" s="230"/>
      <c r="D1831" s="231" t="s">
        <v>152</v>
      </c>
      <c r="E1831" s="232" t="s">
        <v>1</v>
      </c>
      <c r="F1831" s="233" t="s">
        <v>2109</v>
      </c>
      <c r="G1831" s="230"/>
      <c r="H1831" s="232" t="s">
        <v>1</v>
      </c>
      <c r="I1831" s="234"/>
      <c r="J1831" s="230"/>
      <c r="K1831" s="230"/>
      <c r="L1831" s="235"/>
      <c r="M1831" s="236"/>
      <c r="N1831" s="237"/>
      <c r="O1831" s="237"/>
      <c r="P1831" s="237"/>
      <c r="Q1831" s="237"/>
      <c r="R1831" s="237"/>
      <c r="S1831" s="237"/>
      <c r="T1831" s="238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39" t="s">
        <v>152</v>
      </c>
      <c r="AU1831" s="239" t="s">
        <v>150</v>
      </c>
      <c r="AV1831" s="13" t="s">
        <v>81</v>
      </c>
      <c r="AW1831" s="13" t="s">
        <v>30</v>
      </c>
      <c r="AX1831" s="13" t="s">
        <v>73</v>
      </c>
      <c r="AY1831" s="239" t="s">
        <v>141</v>
      </c>
    </row>
    <row r="1832" s="13" customFormat="1">
      <c r="A1832" s="13"/>
      <c r="B1832" s="229"/>
      <c r="C1832" s="230"/>
      <c r="D1832" s="231" t="s">
        <v>152</v>
      </c>
      <c r="E1832" s="232" t="s">
        <v>1</v>
      </c>
      <c r="F1832" s="233" t="s">
        <v>194</v>
      </c>
      <c r="G1832" s="230"/>
      <c r="H1832" s="232" t="s">
        <v>1</v>
      </c>
      <c r="I1832" s="234"/>
      <c r="J1832" s="230"/>
      <c r="K1832" s="230"/>
      <c r="L1832" s="235"/>
      <c r="M1832" s="236"/>
      <c r="N1832" s="237"/>
      <c r="O1832" s="237"/>
      <c r="P1832" s="237"/>
      <c r="Q1832" s="237"/>
      <c r="R1832" s="237"/>
      <c r="S1832" s="237"/>
      <c r="T1832" s="238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39" t="s">
        <v>152</v>
      </c>
      <c r="AU1832" s="239" t="s">
        <v>150</v>
      </c>
      <c r="AV1832" s="13" t="s">
        <v>81</v>
      </c>
      <c r="AW1832" s="13" t="s">
        <v>30</v>
      </c>
      <c r="AX1832" s="13" t="s">
        <v>73</v>
      </c>
      <c r="AY1832" s="239" t="s">
        <v>141</v>
      </c>
    </row>
    <row r="1833" s="14" customFormat="1">
      <c r="A1833" s="14"/>
      <c r="B1833" s="240"/>
      <c r="C1833" s="241"/>
      <c r="D1833" s="231" t="s">
        <v>152</v>
      </c>
      <c r="E1833" s="242" t="s">
        <v>1</v>
      </c>
      <c r="F1833" s="243" t="s">
        <v>195</v>
      </c>
      <c r="G1833" s="241"/>
      <c r="H1833" s="244">
        <v>6.452</v>
      </c>
      <c r="I1833" s="245"/>
      <c r="J1833" s="241"/>
      <c r="K1833" s="241"/>
      <c r="L1833" s="246"/>
      <c r="M1833" s="247"/>
      <c r="N1833" s="248"/>
      <c r="O1833" s="248"/>
      <c r="P1833" s="248"/>
      <c r="Q1833" s="248"/>
      <c r="R1833" s="248"/>
      <c r="S1833" s="248"/>
      <c r="T1833" s="249"/>
      <c r="U1833" s="14"/>
      <c r="V1833" s="14"/>
      <c r="W1833" s="14"/>
      <c r="X1833" s="14"/>
      <c r="Y1833" s="14"/>
      <c r="Z1833" s="14"/>
      <c r="AA1833" s="14"/>
      <c r="AB1833" s="14"/>
      <c r="AC1833" s="14"/>
      <c r="AD1833" s="14"/>
      <c r="AE1833" s="14"/>
      <c r="AT1833" s="250" t="s">
        <v>152</v>
      </c>
      <c r="AU1833" s="250" t="s">
        <v>150</v>
      </c>
      <c r="AV1833" s="14" t="s">
        <v>150</v>
      </c>
      <c r="AW1833" s="14" t="s">
        <v>30</v>
      </c>
      <c r="AX1833" s="14" t="s">
        <v>73</v>
      </c>
      <c r="AY1833" s="250" t="s">
        <v>141</v>
      </c>
    </row>
    <row r="1834" s="13" customFormat="1">
      <c r="A1834" s="13"/>
      <c r="B1834" s="229"/>
      <c r="C1834" s="230"/>
      <c r="D1834" s="231" t="s">
        <v>152</v>
      </c>
      <c r="E1834" s="232" t="s">
        <v>1</v>
      </c>
      <c r="F1834" s="233" t="s">
        <v>196</v>
      </c>
      <c r="G1834" s="230"/>
      <c r="H1834" s="232" t="s">
        <v>1</v>
      </c>
      <c r="I1834" s="234"/>
      <c r="J1834" s="230"/>
      <c r="K1834" s="230"/>
      <c r="L1834" s="235"/>
      <c r="M1834" s="236"/>
      <c r="N1834" s="237"/>
      <c r="O1834" s="237"/>
      <c r="P1834" s="237"/>
      <c r="Q1834" s="237"/>
      <c r="R1834" s="237"/>
      <c r="S1834" s="237"/>
      <c r="T1834" s="238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T1834" s="239" t="s">
        <v>152</v>
      </c>
      <c r="AU1834" s="239" t="s">
        <v>150</v>
      </c>
      <c r="AV1834" s="13" t="s">
        <v>81</v>
      </c>
      <c r="AW1834" s="13" t="s">
        <v>30</v>
      </c>
      <c r="AX1834" s="13" t="s">
        <v>73</v>
      </c>
      <c r="AY1834" s="239" t="s">
        <v>141</v>
      </c>
    </row>
    <row r="1835" s="14" customFormat="1">
      <c r="A1835" s="14"/>
      <c r="B1835" s="240"/>
      <c r="C1835" s="241"/>
      <c r="D1835" s="231" t="s">
        <v>152</v>
      </c>
      <c r="E1835" s="242" t="s">
        <v>1</v>
      </c>
      <c r="F1835" s="243" t="s">
        <v>314</v>
      </c>
      <c r="G1835" s="241"/>
      <c r="H1835" s="244">
        <v>1.0149999999999999</v>
      </c>
      <c r="I1835" s="245"/>
      <c r="J1835" s="241"/>
      <c r="K1835" s="241"/>
      <c r="L1835" s="246"/>
      <c r="M1835" s="247"/>
      <c r="N1835" s="248"/>
      <c r="O1835" s="248"/>
      <c r="P1835" s="248"/>
      <c r="Q1835" s="248"/>
      <c r="R1835" s="248"/>
      <c r="S1835" s="248"/>
      <c r="T1835" s="249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50" t="s">
        <v>152</v>
      </c>
      <c r="AU1835" s="250" t="s">
        <v>150</v>
      </c>
      <c r="AV1835" s="14" t="s">
        <v>150</v>
      </c>
      <c r="AW1835" s="14" t="s">
        <v>30</v>
      </c>
      <c r="AX1835" s="14" t="s">
        <v>73</v>
      </c>
      <c r="AY1835" s="250" t="s">
        <v>141</v>
      </c>
    </row>
    <row r="1836" s="13" customFormat="1">
      <c r="A1836" s="13"/>
      <c r="B1836" s="229"/>
      <c r="C1836" s="230"/>
      <c r="D1836" s="231" t="s">
        <v>152</v>
      </c>
      <c r="E1836" s="232" t="s">
        <v>1</v>
      </c>
      <c r="F1836" s="233" t="s">
        <v>198</v>
      </c>
      <c r="G1836" s="230"/>
      <c r="H1836" s="232" t="s">
        <v>1</v>
      </c>
      <c r="I1836" s="234"/>
      <c r="J1836" s="230"/>
      <c r="K1836" s="230"/>
      <c r="L1836" s="235"/>
      <c r="M1836" s="236"/>
      <c r="N1836" s="237"/>
      <c r="O1836" s="237"/>
      <c r="P1836" s="237"/>
      <c r="Q1836" s="237"/>
      <c r="R1836" s="237"/>
      <c r="S1836" s="237"/>
      <c r="T1836" s="238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39" t="s">
        <v>152</v>
      </c>
      <c r="AU1836" s="239" t="s">
        <v>150</v>
      </c>
      <c r="AV1836" s="13" t="s">
        <v>81</v>
      </c>
      <c r="AW1836" s="13" t="s">
        <v>30</v>
      </c>
      <c r="AX1836" s="13" t="s">
        <v>73</v>
      </c>
      <c r="AY1836" s="239" t="s">
        <v>141</v>
      </c>
    </row>
    <row r="1837" s="14" customFormat="1">
      <c r="A1837" s="14"/>
      <c r="B1837" s="240"/>
      <c r="C1837" s="241"/>
      <c r="D1837" s="231" t="s">
        <v>152</v>
      </c>
      <c r="E1837" s="242" t="s">
        <v>1</v>
      </c>
      <c r="F1837" s="243" t="s">
        <v>199</v>
      </c>
      <c r="G1837" s="241"/>
      <c r="H1837" s="244">
        <v>1.8540000000000001</v>
      </c>
      <c r="I1837" s="245"/>
      <c r="J1837" s="241"/>
      <c r="K1837" s="241"/>
      <c r="L1837" s="246"/>
      <c r="M1837" s="247"/>
      <c r="N1837" s="248"/>
      <c r="O1837" s="248"/>
      <c r="P1837" s="248"/>
      <c r="Q1837" s="248"/>
      <c r="R1837" s="248"/>
      <c r="S1837" s="248"/>
      <c r="T1837" s="249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0" t="s">
        <v>152</v>
      </c>
      <c r="AU1837" s="250" t="s">
        <v>150</v>
      </c>
      <c r="AV1837" s="14" t="s">
        <v>150</v>
      </c>
      <c r="AW1837" s="14" t="s">
        <v>30</v>
      </c>
      <c r="AX1837" s="14" t="s">
        <v>73</v>
      </c>
      <c r="AY1837" s="250" t="s">
        <v>141</v>
      </c>
    </row>
    <row r="1838" s="13" customFormat="1">
      <c r="A1838" s="13"/>
      <c r="B1838" s="229"/>
      <c r="C1838" s="230"/>
      <c r="D1838" s="231" t="s">
        <v>152</v>
      </c>
      <c r="E1838" s="232" t="s">
        <v>1</v>
      </c>
      <c r="F1838" s="233" t="s">
        <v>200</v>
      </c>
      <c r="G1838" s="230"/>
      <c r="H1838" s="232" t="s">
        <v>1</v>
      </c>
      <c r="I1838" s="234"/>
      <c r="J1838" s="230"/>
      <c r="K1838" s="230"/>
      <c r="L1838" s="235"/>
      <c r="M1838" s="236"/>
      <c r="N1838" s="237"/>
      <c r="O1838" s="237"/>
      <c r="P1838" s="237"/>
      <c r="Q1838" s="237"/>
      <c r="R1838" s="237"/>
      <c r="S1838" s="237"/>
      <c r="T1838" s="238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39" t="s">
        <v>152</v>
      </c>
      <c r="AU1838" s="239" t="s">
        <v>150</v>
      </c>
      <c r="AV1838" s="13" t="s">
        <v>81</v>
      </c>
      <c r="AW1838" s="13" t="s">
        <v>30</v>
      </c>
      <c r="AX1838" s="13" t="s">
        <v>73</v>
      </c>
      <c r="AY1838" s="239" t="s">
        <v>141</v>
      </c>
    </row>
    <row r="1839" s="14" customFormat="1">
      <c r="A1839" s="14"/>
      <c r="B1839" s="240"/>
      <c r="C1839" s="241"/>
      <c r="D1839" s="231" t="s">
        <v>152</v>
      </c>
      <c r="E1839" s="242" t="s">
        <v>1</v>
      </c>
      <c r="F1839" s="243" t="s">
        <v>201</v>
      </c>
      <c r="G1839" s="241"/>
      <c r="H1839" s="244">
        <v>7.5730000000000004</v>
      </c>
      <c r="I1839" s="245"/>
      <c r="J1839" s="241"/>
      <c r="K1839" s="241"/>
      <c r="L1839" s="246"/>
      <c r="M1839" s="247"/>
      <c r="N1839" s="248"/>
      <c r="O1839" s="248"/>
      <c r="P1839" s="248"/>
      <c r="Q1839" s="248"/>
      <c r="R1839" s="248"/>
      <c r="S1839" s="248"/>
      <c r="T1839" s="249"/>
      <c r="U1839" s="14"/>
      <c r="V1839" s="14"/>
      <c r="W1839" s="14"/>
      <c r="X1839" s="14"/>
      <c r="Y1839" s="14"/>
      <c r="Z1839" s="14"/>
      <c r="AA1839" s="14"/>
      <c r="AB1839" s="14"/>
      <c r="AC1839" s="14"/>
      <c r="AD1839" s="14"/>
      <c r="AE1839" s="14"/>
      <c r="AT1839" s="250" t="s">
        <v>152</v>
      </c>
      <c r="AU1839" s="250" t="s">
        <v>150</v>
      </c>
      <c r="AV1839" s="14" t="s">
        <v>150</v>
      </c>
      <c r="AW1839" s="14" t="s">
        <v>30</v>
      </c>
      <c r="AX1839" s="14" t="s">
        <v>73</v>
      </c>
      <c r="AY1839" s="250" t="s">
        <v>141</v>
      </c>
    </row>
    <row r="1840" s="13" customFormat="1">
      <c r="A1840" s="13"/>
      <c r="B1840" s="229"/>
      <c r="C1840" s="230"/>
      <c r="D1840" s="231" t="s">
        <v>152</v>
      </c>
      <c r="E1840" s="232" t="s">
        <v>1</v>
      </c>
      <c r="F1840" s="233" t="s">
        <v>202</v>
      </c>
      <c r="G1840" s="230"/>
      <c r="H1840" s="232" t="s">
        <v>1</v>
      </c>
      <c r="I1840" s="234"/>
      <c r="J1840" s="230"/>
      <c r="K1840" s="230"/>
      <c r="L1840" s="235"/>
      <c r="M1840" s="236"/>
      <c r="N1840" s="237"/>
      <c r="O1840" s="237"/>
      <c r="P1840" s="237"/>
      <c r="Q1840" s="237"/>
      <c r="R1840" s="237"/>
      <c r="S1840" s="237"/>
      <c r="T1840" s="23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9" t="s">
        <v>152</v>
      </c>
      <c r="AU1840" s="239" t="s">
        <v>150</v>
      </c>
      <c r="AV1840" s="13" t="s">
        <v>81</v>
      </c>
      <c r="AW1840" s="13" t="s">
        <v>30</v>
      </c>
      <c r="AX1840" s="13" t="s">
        <v>73</v>
      </c>
      <c r="AY1840" s="239" t="s">
        <v>141</v>
      </c>
    </row>
    <row r="1841" s="14" customFormat="1">
      <c r="A1841" s="14"/>
      <c r="B1841" s="240"/>
      <c r="C1841" s="241"/>
      <c r="D1841" s="231" t="s">
        <v>152</v>
      </c>
      <c r="E1841" s="242" t="s">
        <v>1</v>
      </c>
      <c r="F1841" s="243" t="s">
        <v>203</v>
      </c>
      <c r="G1841" s="241"/>
      <c r="H1841" s="244">
        <v>25.02</v>
      </c>
      <c r="I1841" s="245"/>
      <c r="J1841" s="241"/>
      <c r="K1841" s="241"/>
      <c r="L1841" s="246"/>
      <c r="M1841" s="247"/>
      <c r="N1841" s="248"/>
      <c r="O1841" s="248"/>
      <c r="P1841" s="248"/>
      <c r="Q1841" s="248"/>
      <c r="R1841" s="248"/>
      <c r="S1841" s="248"/>
      <c r="T1841" s="249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50" t="s">
        <v>152</v>
      </c>
      <c r="AU1841" s="250" t="s">
        <v>150</v>
      </c>
      <c r="AV1841" s="14" t="s">
        <v>150</v>
      </c>
      <c r="AW1841" s="14" t="s">
        <v>30</v>
      </c>
      <c r="AX1841" s="14" t="s">
        <v>73</v>
      </c>
      <c r="AY1841" s="250" t="s">
        <v>141</v>
      </c>
    </row>
    <row r="1842" s="13" customFormat="1">
      <c r="A1842" s="13"/>
      <c r="B1842" s="229"/>
      <c r="C1842" s="230"/>
      <c r="D1842" s="231" t="s">
        <v>152</v>
      </c>
      <c r="E1842" s="232" t="s">
        <v>1</v>
      </c>
      <c r="F1842" s="233" t="s">
        <v>204</v>
      </c>
      <c r="G1842" s="230"/>
      <c r="H1842" s="232" t="s">
        <v>1</v>
      </c>
      <c r="I1842" s="234"/>
      <c r="J1842" s="230"/>
      <c r="K1842" s="230"/>
      <c r="L1842" s="235"/>
      <c r="M1842" s="236"/>
      <c r="N1842" s="237"/>
      <c r="O1842" s="237"/>
      <c r="P1842" s="237"/>
      <c r="Q1842" s="237"/>
      <c r="R1842" s="237"/>
      <c r="S1842" s="237"/>
      <c r="T1842" s="238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T1842" s="239" t="s">
        <v>152</v>
      </c>
      <c r="AU1842" s="239" t="s">
        <v>150</v>
      </c>
      <c r="AV1842" s="13" t="s">
        <v>81</v>
      </c>
      <c r="AW1842" s="13" t="s">
        <v>30</v>
      </c>
      <c r="AX1842" s="13" t="s">
        <v>73</v>
      </c>
      <c r="AY1842" s="239" t="s">
        <v>141</v>
      </c>
    </row>
    <row r="1843" s="14" customFormat="1">
      <c r="A1843" s="14"/>
      <c r="B1843" s="240"/>
      <c r="C1843" s="241"/>
      <c r="D1843" s="231" t="s">
        <v>152</v>
      </c>
      <c r="E1843" s="242" t="s">
        <v>1</v>
      </c>
      <c r="F1843" s="243" t="s">
        <v>205</v>
      </c>
      <c r="G1843" s="241"/>
      <c r="H1843" s="244">
        <v>16.561</v>
      </c>
      <c r="I1843" s="245"/>
      <c r="J1843" s="241"/>
      <c r="K1843" s="241"/>
      <c r="L1843" s="246"/>
      <c r="M1843" s="247"/>
      <c r="N1843" s="248"/>
      <c r="O1843" s="248"/>
      <c r="P1843" s="248"/>
      <c r="Q1843" s="248"/>
      <c r="R1843" s="248"/>
      <c r="S1843" s="248"/>
      <c r="T1843" s="249"/>
      <c r="U1843" s="14"/>
      <c r="V1843" s="14"/>
      <c r="W1843" s="14"/>
      <c r="X1843" s="14"/>
      <c r="Y1843" s="14"/>
      <c r="Z1843" s="14"/>
      <c r="AA1843" s="14"/>
      <c r="AB1843" s="14"/>
      <c r="AC1843" s="14"/>
      <c r="AD1843" s="14"/>
      <c r="AE1843" s="14"/>
      <c r="AT1843" s="250" t="s">
        <v>152</v>
      </c>
      <c r="AU1843" s="250" t="s">
        <v>150</v>
      </c>
      <c r="AV1843" s="14" t="s">
        <v>150</v>
      </c>
      <c r="AW1843" s="14" t="s">
        <v>30</v>
      </c>
      <c r="AX1843" s="14" t="s">
        <v>73</v>
      </c>
      <c r="AY1843" s="250" t="s">
        <v>141</v>
      </c>
    </row>
    <row r="1844" s="13" customFormat="1">
      <c r="A1844" s="13"/>
      <c r="B1844" s="229"/>
      <c r="C1844" s="230"/>
      <c r="D1844" s="231" t="s">
        <v>152</v>
      </c>
      <c r="E1844" s="232" t="s">
        <v>1</v>
      </c>
      <c r="F1844" s="233" t="s">
        <v>2110</v>
      </c>
      <c r="G1844" s="230"/>
      <c r="H1844" s="232" t="s">
        <v>1</v>
      </c>
      <c r="I1844" s="234"/>
      <c r="J1844" s="230"/>
      <c r="K1844" s="230"/>
      <c r="L1844" s="235"/>
      <c r="M1844" s="236"/>
      <c r="N1844" s="237"/>
      <c r="O1844" s="237"/>
      <c r="P1844" s="237"/>
      <c r="Q1844" s="237"/>
      <c r="R1844" s="237"/>
      <c r="S1844" s="237"/>
      <c r="T1844" s="238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39" t="s">
        <v>152</v>
      </c>
      <c r="AU1844" s="239" t="s">
        <v>150</v>
      </c>
      <c r="AV1844" s="13" t="s">
        <v>81</v>
      </c>
      <c r="AW1844" s="13" t="s">
        <v>30</v>
      </c>
      <c r="AX1844" s="13" t="s">
        <v>73</v>
      </c>
      <c r="AY1844" s="239" t="s">
        <v>141</v>
      </c>
    </row>
    <row r="1845" s="13" customFormat="1">
      <c r="A1845" s="13"/>
      <c r="B1845" s="229"/>
      <c r="C1845" s="230"/>
      <c r="D1845" s="231" t="s">
        <v>152</v>
      </c>
      <c r="E1845" s="232" t="s">
        <v>1</v>
      </c>
      <c r="F1845" s="233" t="s">
        <v>194</v>
      </c>
      <c r="G1845" s="230"/>
      <c r="H1845" s="232" t="s">
        <v>1</v>
      </c>
      <c r="I1845" s="234"/>
      <c r="J1845" s="230"/>
      <c r="K1845" s="230"/>
      <c r="L1845" s="235"/>
      <c r="M1845" s="236"/>
      <c r="N1845" s="237"/>
      <c r="O1845" s="237"/>
      <c r="P1845" s="237"/>
      <c r="Q1845" s="237"/>
      <c r="R1845" s="237"/>
      <c r="S1845" s="237"/>
      <c r="T1845" s="238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39" t="s">
        <v>152</v>
      </c>
      <c r="AU1845" s="239" t="s">
        <v>150</v>
      </c>
      <c r="AV1845" s="13" t="s">
        <v>81</v>
      </c>
      <c r="AW1845" s="13" t="s">
        <v>30</v>
      </c>
      <c r="AX1845" s="13" t="s">
        <v>73</v>
      </c>
      <c r="AY1845" s="239" t="s">
        <v>141</v>
      </c>
    </row>
    <row r="1846" s="14" customFormat="1">
      <c r="A1846" s="14"/>
      <c r="B1846" s="240"/>
      <c r="C1846" s="241"/>
      <c r="D1846" s="231" t="s">
        <v>152</v>
      </c>
      <c r="E1846" s="242" t="s">
        <v>1</v>
      </c>
      <c r="F1846" s="243" t="s">
        <v>233</v>
      </c>
      <c r="G1846" s="241"/>
      <c r="H1846" s="244">
        <v>19.779</v>
      </c>
      <c r="I1846" s="245"/>
      <c r="J1846" s="241"/>
      <c r="K1846" s="241"/>
      <c r="L1846" s="246"/>
      <c r="M1846" s="247"/>
      <c r="N1846" s="248"/>
      <c r="O1846" s="248"/>
      <c r="P1846" s="248"/>
      <c r="Q1846" s="248"/>
      <c r="R1846" s="248"/>
      <c r="S1846" s="248"/>
      <c r="T1846" s="249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50" t="s">
        <v>152</v>
      </c>
      <c r="AU1846" s="250" t="s">
        <v>150</v>
      </c>
      <c r="AV1846" s="14" t="s">
        <v>150</v>
      </c>
      <c r="AW1846" s="14" t="s">
        <v>30</v>
      </c>
      <c r="AX1846" s="14" t="s">
        <v>73</v>
      </c>
      <c r="AY1846" s="250" t="s">
        <v>141</v>
      </c>
    </row>
    <row r="1847" s="13" customFormat="1">
      <c r="A1847" s="13"/>
      <c r="B1847" s="229"/>
      <c r="C1847" s="230"/>
      <c r="D1847" s="231" t="s">
        <v>152</v>
      </c>
      <c r="E1847" s="232" t="s">
        <v>1</v>
      </c>
      <c r="F1847" s="233" t="s">
        <v>234</v>
      </c>
      <c r="G1847" s="230"/>
      <c r="H1847" s="232" t="s">
        <v>1</v>
      </c>
      <c r="I1847" s="234"/>
      <c r="J1847" s="230"/>
      <c r="K1847" s="230"/>
      <c r="L1847" s="235"/>
      <c r="M1847" s="236"/>
      <c r="N1847" s="237"/>
      <c r="O1847" s="237"/>
      <c r="P1847" s="237"/>
      <c r="Q1847" s="237"/>
      <c r="R1847" s="237"/>
      <c r="S1847" s="237"/>
      <c r="T1847" s="238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T1847" s="239" t="s">
        <v>152</v>
      </c>
      <c r="AU1847" s="239" t="s">
        <v>150</v>
      </c>
      <c r="AV1847" s="13" t="s">
        <v>81</v>
      </c>
      <c r="AW1847" s="13" t="s">
        <v>30</v>
      </c>
      <c r="AX1847" s="13" t="s">
        <v>73</v>
      </c>
      <c r="AY1847" s="239" t="s">
        <v>141</v>
      </c>
    </row>
    <row r="1848" s="14" customFormat="1">
      <c r="A1848" s="14"/>
      <c r="B1848" s="240"/>
      <c r="C1848" s="241"/>
      <c r="D1848" s="231" t="s">
        <v>152</v>
      </c>
      <c r="E1848" s="242" t="s">
        <v>1</v>
      </c>
      <c r="F1848" s="243" t="s">
        <v>235</v>
      </c>
      <c r="G1848" s="241"/>
      <c r="H1848" s="244">
        <v>8.9979999999999993</v>
      </c>
      <c r="I1848" s="245"/>
      <c r="J1848" s="241"/>
      <c r="K1848" s="241"/>
      <c r="L1848" s="246"/>
      <c r="M1848" s="247"/>
      <c r="N1848" s="248"/>
      <c r="O1848" s="248"/>
      <c r="P1848" s="248"/>
      <c r="Q1848" s="248"/>
      <c r="R1848" s="248"/>
      <c r="S1848" s="248"/>
      <c r="T1848" s="249"/>
      <c r="U1848" s="14"/>
      <c r="V1848" s="14"/>
      <c r="W1848" s="14"/>
      <c r="X1848" s="14"/>
      <c r="Y1848" s="14"/>
      <c r="Z1848" s="14"/>
      <c r="AA1848" s="14"/>
      <c r="AB1848" s="14"/>
      <c r="AC1848" s="14"/>
      <c r="AD1848" s="14"/>
      <c r="AE1848" s="14"/>
      <c r="AT1848" s="250" t="s">
        <v>152</v>
      </c>
      <c r="AU1848" s="250" t="s">
        <v>150</v>
      </c>
      <c r="AV1848" s="14" t="s">
        <v>150</v>
      </c>
      <c r="AW1848" s="14" t="s">
        <v>30</v>
      </c>
      <c r="AX1848" s="14" t="s">
        <v>73</v>
      </c>
      <c r="AY1848" s="250" t="s">
        <v>141</v>
      </c>
    </row>
    <row r="1849" s="13" customFormat="1">
      <c r="A1849" s="13"/>
      <c r="B1849" s="229"/>
      <c r="C1849" s="230"/>
      <c r="D1849" s="231" t="s">
        <v>152</v>
      </c>
      <c r="E1849" s="232" t="s">
        <v>1</v>
      </c>
      <c r="F1849" s="233" t="s">
        <v>200</v>
      </c>
      <c r="G1849" s="230"/>
      <c r="H1849" s="232" t="s">
        <v>1</v>
      </c>
      <c r="I1849" s="234"/>
      <c r="J1849" s="230"/>
      <c r="K1849" s="230"/>
      <c r="L1849" s="235"/>
      <c r="M1849" s="236"/>
      <c r="N1849" s="237"/>
      <c r="O1849" s="237"/>
      <c r="P1849" s="237"/>
      <c r="Q1849" s="237"/>
      <c r="R1849" s="237"/>
      <c r="S1849" s="237"/>
      <c r="T1849" s="238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39" t="s">
        <v>152</v>
      </c>
      <c r="AU1849" s="239" t="s">
        <v>150</v>
      </c>
      <c r="AV1849" s="13" t="s">
        <v>81</v>
      </c>
      <c r="AW1849" s="13" t="s">
        <v>30</v>
      </c>
      <c r="AX1849" s="13" t="s">
        <v>73</v>
      </c>
      <c r="AY1849" s="239" t="s">
        <v>141</v>
      </c>
    </row>
    <row r="1850" s="14" customFormat="1">
      <c r="A1850" s="14"/>
      <c r="B1850" s="240"/>
      <c r="C1850" s="241"/>
      <c r="D1850" s="231" t="s">
        <v>152</v>
      </c>
      <c r="E1850" s="242" t="s">
        <v>1</v>
      </c>
      <c r="F1850" s="243" t="s">
        <v>236</v>
      </c>
      <c r="G1850" s="241"/>
      <c r="H1850" s="244">
        <v>31.59</v>
      </c>
      <c r="I1850" s="245"/>
      <c r="J1850" s="241"/>
      <c r="K1850" s="241"/>
      <c r="L1850" s="246"/>
      <c r="M1850" s="247"/>
      <c r="N1850" s="248"/>
      <c r="O1850" s="248"/>
      <c r="P1850" s="248"/>
      <c r="Q1850" s="248"/>
      <c r="R1850" s="248"/>
      <c r="S1850" s="248"/>
      <c r="T1850" s="249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50" t="s">
        <v>152</v>
      </c>
      <c r="AU1850" s="250" t="s">
        <v>150</v>
      </c>
      <c r="AV1850" s="14" t="s">
        <v>150</v>
      </c>
      <c r="AW1850" s="14" t="s">
        <v>30</v>
      </c>
      <c r="AX1850" s="14" t="s">
        <v>73</v>
      </c>
      <c r="AY1850" s="250" t="s">
        <v>141</v>
      </c>
    </row>
    <row r="1851" s="13" customFormat="1">
      <c r="A1851" s="13"/>
      <c r="B1851" s="229"/>
      <c r="C1851" s="230"/>
      <c r="D1851" s="231" t="s">
        <v>152</v>
      </c>
      <c r="E1851" s="232" t="s">
        <v>1</v>
      </c>
      <c r="F1851" s="233" t="s">
        <v>202</v>
      </c>
      <c r="G1851" s="230"/>
      <c r="H1851" s="232" t="s">
        <v>1</v>
      </c>
      <c r="I1851" s="234"/>
      <c r="J1851" s="230"/>
      <c r="K1851" s="230"/>
      <c r="L1851" s="235"/>
      <c r="M1851" s="236"/>
      <c r="N1851" s="237"/>
      <c r="O1851" s="237"/>
      <c r="P1851" s="237"/>
      <c r="Q1851" s="237"/>
      <c r="R1851" s="237"/>
      <c r="S1851" s="237"/>
      <c r="T1851" s="238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T1851" s="239" t="s">
        <v>152</v>
      </c>
      <c r="AU1851" s="239" t="s">
        <v>150</v>
      </c>
      <c r="AV1851" s="13" t="s">
        <v>81</v>
      </c>
      <c r="AW1851" s="13" t="s">
        <v>30</v>
      </c>
      <c r="AX1851" s="13" t="s">
        <v>73</v>
      </c>
      <c r="AY1851" s="239" t="s">
        <v>141</v>
      </c>
    </row>
    <row r="1852" s="14" customFormat="1">
      <c r="A1852" s="14"/>
      <c r="B1852" s="240"/>
      <c r="C1852" s="241"/>
      <c r="D1852" s="231" t="s">
        <v>152</v>
      </c>
      <c r="E1852" s="242" t="s">
        <v>1</v>
      </c>
      <c r="F1852" s="243" t="s">
        <v>256</v>
      </c>
      <c r="G1852" s="241"/>
      <c r="H1852" s="244">
        <v>57.878</v>
      </c>
      <c r="I1852" s="245"/>
      <c r="J1852" s="241"/>
      <c r="K1852" s="241"/>
      <c r="L1852" s="246"/>
      <c r="M1852" s="247"/>
      <c r="N1852" s="248"/>
      <c r="O1852" s="248"/>
      <c r="P1852" s="248"/>
      <c r="Q1852" s="248"/>
      <c r="R1852" s="248"/>
      <c r="S1852" s="248"/>
      <c r="T1852" s="249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50" t="s">
        <v>152</v>
      </c>
      <c r="AU1852" s="250" t="s">
        <v>150</v>
      </c>
      <c r="AV1852" s="14" t="s">
        <v>150</v>
      </c>
      <c r="AW1852" s="14" t="s">
        <v>30</v>
      </c>
      <c r="AX1852" s="14" t="s">
        <v>73</v>
      </c>
      <c r="AY1852" s="250" t="s">
        <v>141</v>
      </c>
    </row>
    <row r="1853" s="13" customFormat="1">
      <c r="A1853" s="13"/>
      <c r="B1853" s="229"/>
      <c r="C1853" s="230"/>
      <c r="D1853" s="231" t="s">
        <v>152</v>
      </c>
      <c r="E1853" s="232" t="s">
        <v>1</v>
      </c>
      <c r="F1853" s="233" t="s">
        <v>204</v>
      </c>
      <c r="G1853" s="230"/>
      <c r="H1853" s="232" t="s">
        <v>1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152</v>
      </c>
      <c r="AU1853" s="239" t="s">
        <v>150</v>
      </c>
      <c r="AV1853" s="13" t="s">
        <v>81</v>
      </c>
      <c r="AW1853" s="13" t="s">
        <v>30</v>
      </c>
      <c r="AX1853" s="13" t="s">
        <v>73</v>
      </c>
      <c r="AY1853" s="239" t="s">
        <v>141</v>
      </c>
    </row>
    <row r="1854" s="14" customFormat="1">
      <c r="A1854" s="14"/>
      <c r="B1854" s="240"/>
      <c r="C1854" s="241"/>
      <c r="D1854" s="231" t="s">
        <v>152</v>
      </c>
      <c r="E1854" s="242" t="s">
        <v>1</v>
      </c>
      <c r="F1854" s="243" t="s">
        <v>238</v>
      </c>
      <c r="G1854" s="241"/>
      <c r="H1854" s="244">
        <v>45.761000000000003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152</v>
      </c>
      <c r="AU1854" s="250" t="s">
        <v>150</v>
      </c>
      <c r="AV1854" s="14" t="s">
        <v>150</v>
      </c>
      <c r="AW1854" s="14" t="s">
        <v>30</v>
      </c>
      <c r="AX1854" s="14" t="s">
        <v>73</v>
      </c>
      <c r="AY1854" s="250" t="s">
        <v>141</v>
      </c>
    </row>
    <row r="1855" s="13" customFormat="1">
      <c r="A1855" s="13"/>
      <c r="B1855" s="229"/>
      <c r="C1855" s="230"/>
      <c r="D1855" s="231" t="s">
        <v>152</v>
      </c>
      <c r="E1855" s="232" t="s">
        <v>1</v>
      </c>
      <c r="F1855" s="233" t="s">
        <v>239</v>
      </c>
      <c r="G1855" s="230"/>
      <c r="H1855" s="232" t="s">
        <v>1</v>
      </c>
      <c r="I1855" s="234"/>
      <c r="J1855" s="230"/>
      <c r="K1855" s="230"/>
      <c r="L1855" s="235"/>
      <c r="M1855" s="236"/>
      <c r="N1855" s="237"/>
      <c r="O1855" s="237"/>
      <c r="P1855" s="237"/>
      <c r="Q1855" s="237"/>
      <c r="R1855" s="237"/>
      <c r="S1855" s="237"/>
      <c r="T1855" s="23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9" t="s">
        <v>152</v>
      </c>
      <c r="AU1855" s="239" t="s">
        <v>150</v>
      </c>
      <c r="AV1855" s="13" t="s">
        <v>81</v>
      </c>
      <c r="AW1855" s="13" t="s">
        <v>30</v>
      </c>
      <c r="AX1855" s="13" t="s">
        <v>73</v>
      </c>
      <c r="AY1855" s="239" t="s">
        <v>141</v>
      </c>
    </row>
    <row r="1856" s="14" customFormat="1">
      <c r="A1856" s="14"/>
      <c r="B1856" s="240"/>
      <c r="C1856" s="241"/>
      <c r="D1856" s="231" t="s">
        <v>152</v>
      </c>
      <c r="E1856" s="242" t="s">
        <v>1</v>
      </c>
      <c r="F1856" s="243" t="s">
        <v>240</v>
      </c>
      <c r="G1856" s="241"/>
      <c r="H1856" s="244">
        <v>14.019</v>
      </c>
      <c r="I1856" s="245"/>
      <c r="J1856" s="241"/>
      <c r="K1856" s="241"/>
      <c r="L1856" s="246"/>
      <c r="M1856" s="247"/>
      <c r="N1856" s="248"/>
      <c r="O1856" s="248"/>
      <c r="P1856" s="248"/>
      <c r="Q1856" s="248"/>
      <c r="R1856" s="248"/>
      <c r="S1856" s="248"/>
      <c r="T1856" s="249"/>
      <c r="U1856" s="14"/>
      <c r="V1856" s="14"/>
      <c r="W1856" s="14"/>
      <c r="X1856" s="14"/>
      <c r="Y1856" s="14"/>
      <c r="Z1856" s="14"/>
      <c r="AA1856" s="14"/>
      <c r="AB1856" s="14"/>
      <c r="AC1856" s="14"/>
      <c r="AD1856" s="14"/>
      <c r="AE1856" s="14"/>
      <c r="AT1856" s="250" t="s">
        <v>152</v>
      </c>
      <c r="AU1856" s="250" t="s">
        <v>150</v>
      </c>
      <c r="AV1856" s="14" t="s">
        <v>150</v>
      </c>
      <c r="AW1856" s="14" t="s">
        <v>30</v>
      </c>
      <c r="AX1856" s="14" t="s">
        <v>73</v>
      </c>
      <c r="AY1856" s="250" t="s">
        <v>141</v>
      </c>
    </row>
    <row r="1857" s="13" customFormat="1">
      <c r="A1857" s="13"/>
      <c r="B1857" s="229"/>
      <c r="C1857" s="230"/>
      <c r="D1857" s="231" t="s">
        <v>152</v>
      </c>
      <c r="E1857" s="232" t="s">
        <v>1</v>
      </c>
      <c r="F1857" s="233" t="s">
        <v>241</v>
      </c>
      <c r="G1857" s="230"/>
      <c r="H1857" s="232" t="s">
        <v>1</v>
      </c>
      <c r="I1857" s="234"/>
      <c r="J1857" s="230"/>
      <c r="K1857" s="230"/>
      <c r="L1857" s="235"/>
      <c r="M1857" s="236"/>
      <c r="N1857" s="237"/>
      <c r="O1857" s="237"/>
      <c r="P1857" s="237"/>
      <c r="Q1857" s="237"/>
      <c r="R1857" s="237"/>
      <c r="S1857" s="237"/>
      <c r="T1857" s="238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T1857" s="239" t="s">
        <v>152</v>
      </c>
      <c r="AU1857" s="239" t="s">
        <v>150</v>
      </c>
      <c r="AV1857" s="13" t="s">
        <v>81</v>
      </c>
      <c r="AW1857" s="13" t="s">
        <v>30</v>
      </c>
      <c r="AX1857" s="13" t="s">
        <v>73</v>
      </c>
      <c r="AY1857" s="239" t="s">
        <v>141</v>
      </c>
    </row>
    <row r="1858" s="14" customFormat="1">
      <c r="A1858" s="14"/>
      <c r="B1858" s="240"/>
      <c r="C1858" s="241"/>
      <c r="D1858" s="231" t="s">
        <v>152</v>
      </c>
      <c r="E1858" s="242" t="s">
        <v>1</v>
      </c>
      <c r="F1858" s="243" t="s">
        <v>2111</v>
      </c>
      <c r="G1858" s="241"/>
      <c r="H1858" s="244">
        <v>5.5499999999999998</v>
      </c>
      <c r="I1858" s="245"/>
      <c r="J1858" s="241"/>
      <c r="K1858" s="241"/>
      <c r="L1858" s="246"/>
      <c r="M1858" s="247"/>
      <c r="N1858" s="248"/>
      <c r="O1858" s="248"/>
      <c r="P1858" s="248"/>
      <c r="Q1858" s="248"/>
      <c r="R1858" s="248"/>
      <c r="S1858" s="248"/>
      <c r="T1858" s="249"/>
      <c r="U1858" s="14"/>
      <c r="V1858" s="14"/>
      <c r="W1858" s="14"/>
      <c r="X1858" s="14"/>
      <c r="Y1858" s="14"/>
      <c r="Z1858" s="14"/>
      <c r="AA1858" s="14"/>
      <c r="AB1858" s="14"/>
      <c r="AC1858" s="14"/>
      <c r="AD1858" s="14"/>
      <c r="AE1858" s="14"/>
      <c r="AT1858" s="250" t="s">
        <v>152</v>
      </c>
      <c r="AU1858" s="250" t="s">
        <v>150</v>
      </c>
      <c r="AV1858" s="14" t="s">
        <v>150</v>
      </c>
      <c r="AW1858" s="14" t="s">
        <v>30</v>
      </c>
      <c r="AX1858" s="14" t="s">
        <v>73</v>
      </c>
      <c r="AY1858" s="250" t="s">
        <v>141</v>
      </c>
    </row>
    <row r="1859" s="13" customFormat="1">
      <c r="A1859" s="13"/>
      <c r="B1859" s="229"/>
      <c r="C1859" s="230"/>
      <c r="D1859" s="231" t="s">
        <v>152</v>
      </c>
      <c r="E1859" s="232" t="s">
        <v>1</v>
      </c>
      <c r="F1859" s="233" t="s">
        <v>243</v>
      </c>
      <c r="G1859" s="230"/>
      <c r="H1859" s="232" t="s">
        <v>1</v>
      </c>
      <c r="I1859" s="234"/>
      <c r="J1859" s="230"/>
      <c r="K1859" s="230"/>
      <c r="L1859" s="235"/>
      <c r="M1859" s="236"/>
      <c r="N1859" s="237"/>
      <c r="O1859" s="237"/>
      <c r="P1859" s="237"/>
      <c r="Q1859" s="237"/>
      <c r="R1859" s="237"/>
      <c r="S1859" s="237"/>
      <c r="T1859" s="238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39" t="s">
        <v>152</v>
      </c>
      <c r="AU1859" s="239" t="s">
        <v>150</v>
      </c>
      <c r="AV1859" s="13" t="s">
        <v>81</v>
      </c>
      <c r="AW1859" s="13" t="s">
        <v>30</v>
      </c>
      <c r="AX1859" s="13" t="s">
        <v>73</v>
      </c>
      <c r="AY1859" s="239" t="s">
        <v>141</v>
      </c>
    </row>
    <row r="1860" s="14" customFormat="1">
      <c r="A1860" s="14"/>
      <c r="B1860" s="240"/>
      <c r="C1860" s="241"/>
      <c r="D1860" s="231" t="s">
        <v>152</v>
      </c>
      <c r="E1860" s="242" t="s">
        <v>1</v>
      </c>
      <c r="F1860" s="243" t="s">
        <v>244</v>
      </c>
      <c r="G1860" s="241"/>
      <c r="H1860" s="244">
        <v>-28.704999999999998</v>
      </c>
      <c r="I1860" s="245"/>
      <c r="J1860" s="241"/>
      <c r="K1860" s="241"/>
      <c r="L1860" s="246"/>
      <c r="M1860" s="247"/>
      <c r="N1860" s="248"/>
      <c r="O1860" s="248"/>
      <c r="P1860" s="248"/>
      <c r="Q1860" s="248"/>
      <c r="R1860" s="248"/>
      <c r="S1860" s="248"/>
      <c r="T1860" s="249"/>
      <c r="U1860" s="14"/>
      <c r="V1860" s="14"/>
      <c r="W1860" s="14"/>
      <c r="X1860" s="14"/>
      <c r="Y1860" s="14"/>
      <c r="Z1860" s="14"/>
      <c r="AA1860" s="14"/>
      <c r="AB1860" s="14"/>
      <c r="AC1860" s="14"/>
      <c r="AD1860" s="14"/>
      <c r="AE1860" s="14"/>
      <c r="AT1860" s="250" t="s">
        <v>152</v>
      </c>
      <c r="AU1860" s="250" t="s">
        <v>150</v>
      </c>
      <c r="AV1860" s="14" t="s">
        <v>150</v>
      </c>
      <c r="AW1860" s="14" t="s">
        <v>30</v>
      </c>
      <c r="AX1860" s="14" t="s">
        <v>73</v>
      </c>
      <c r="AY1860" s="250" t="s">
        <v>141</v>
      </c>
    </row>
    <row r="1861" s="15" customFormat="1">
      <c r="A1861" s="15"/>
      <c r="B1861" s="251"/>
      <c r="C1861" s="252"/>
      <c r="D1861" s="231" t="s">
        <v>152</v>
      </c>
      <c r="E1861" s="253" t="s">
        <v>1</v>
      </c>
      <c r="F1861" s="254" t="s">
        <v>170</v>
      </c>
      <c r="G1861" s="252"/>
      <c r="H1861" s="255">
        <v>213.345</v>
      </c>
      <c r="I1861" s="256"/>
      <c r="J1861" s="252"/>
      <c r="K1861" s="252"/>
      <c r="L1861" s="257"/>
      <c r="M1861" s="258"/>
      <c r="N1861" s="259"/>
      <c r="O1861" s="259"/>
      <c r="P1861" s="259"/>
      <c r="Q1861" s="259"/>
      <c r="R1861" s="259"/>
      <c r="S1861" s="259"/>
      <c r="T1861" s="260"/>
      <c r="U1861" s="15"/>
      <c r="V1861" s="15"/>
      <c r="W1861" s="15"/>
      <c r="X1861" s="15"/>
      <c r="Y1861" s="15"/>
      <c r="Z1861" s="15"/>
      <c r="AA1861" s="15"/>
      <c r="AB1861" s="15"/>
      <c r="AC1861" s="15"/>
      <c r="AD1861" s="15"/>
      <c r="AE1861" s="15"/>
      <c r="AT1861" s="261" t="s">
        <v>152</v>
      </c>
      <c r="AU1861" s="261" t="s">
        <v>150</v>
      </c>
      <c r="AV1861" s="15" t="s">
        <v>149</v>
      </c>
      <c r="AW1861" s="15" t="s">
        <v>30</v>
      </c>
      <c r="AX1861" s="15" t="s">
        <v>81</v>
      </c>
      <c r="AY1861" s="261" t="s">
        <v>141</v>
      </c>
    </row>
    <row r="1862" s="2" customFormat="1" ht="24.15" customHeight="1">
      <c r="A1862" s="38"/>
      <c r="B1862" s="39"/>
      <c r="C1862" s="215" t="s">
        <v>2112</v>
      </c>
      <c r="D1862" s="215" t="s">
        <v>145</v>
      </c>
      <c r="E1862" s="216" t="s">
        <v>2113</v>
      </c>
      <c r="F1862" s="217" t="s">
        <v>2114</v>
      </c>
      <c r="G1862" s="218" t="s">
        <v>148</v>
      </c>
      <c r="H1862" s="219">
        <v>213.345</v>
      </c>
      <c r="I1862" s="220"/>
      <c r="J1862" s="221">
        <f>ROUND(I1862*H1862,2)</f>
        <v>0</v>
      </c>
      <c r="K1862" s="222"/>
      <c r="L1862" s="44"/>
      <c r="M1862" s="223" t="s">
        <v>1</v>
      </c>
      <c r="N1862" s="224" t="s">
        <v>39</v>
      </c>
      <c r="O1862" s="91"/>
      <c r="P1862" s="225">
        <f>O1862*H1862</f>
        <v>0</v>
      </c>
      <c r="Q1862" s="225">
        <v>0</v>
      </c>
      <c r="R1862" s="225">
        <f>Q1862*H1862</f>
        <v>0</v>
      </c>
      <c r="S1862" s="225">
        <v>0.00014999999999999999</v>
      </c>
      <c r="T1862" s="226">
        <f>S1862*H1862</f>
        <v>0.032001749999999995</v>
      </c>
      <c r="U1862" s="38"/>
      <c r="V1862" s="38"/>
      <c r="W1862" s="38"/>
      <c r="X1862" s="38"/>
      <c r="Y1862" s="38"/>
      <c r="Z1862" s="38"/>
      <c r="AA1862" s="38"/>
      <c r="AB1862" s="38"/>
      <c r="AC1862" s="38"/>
      <c r="AD1862" s="38"/>
      <c r="AE1862" s="38"/>
      <c r="AR1862" s="227" t="s">
        <v>457</v>
      </c>
      <c r="AT1862" s="227" t="s">
        <v>145</v>
      </c>
      <c r="AU1862" s="227" t="s">
        <v>150</v>
      </c>
      <c r="AY1862" s="17" t="s">
        <v>141</v>
      </c>
      <c r="BE1862" s="228">
        <f>IF(N1862="základní",J1862,0)</f>
        <v>0</v>
      </c>
      <c r="BF1862" s="228">
        <f>IF(N1862="snížená",J1862,0)</f>
        <v>0</v>
      </c>
      <c r="BG1862" s="228">
        <f>IF(N1862="zákl. přenesená",J1862,0)</f>
        <v>0</v>
      </c>
      <c r="BH1862" s="228">
        <f>IF(N1862="sníž. přenesená",J1862,0)</f>
        <v>0</v>
      </c>
      <c r="BI1862" s="228">
        <f>IF(N1862="nulová",J1862,0)</f>
        <v>0</v>
      </c>
      <c r="BJ1862" s="17" t="s">
        <v>150</v>
      </c>
      <c r="BK1862" s="228">
        <f>ROUND(I1862*H1862,2)</f>
        <v>0</v>
      </c>
      <c r="BL1862" s="17" t="s">
        <v>457</v>
      </c>
      <c r="BM1862" s="227" t="s">
        <v>2115</v>
      </c>
    </row>
    <row r="1863" s="13" customFormat="1">
      <c r="A1863" s="13"/>
      <c r="B1863" s="229"/>
      <c r="C1863" s="230"/>
      <c r="D1863" s="231" t="s">
        <v>152</v>
      </c>
      <c r="E1863" s="232" t="s">
        <v>1</v>
      </c>
      <c r="F1863" s="233" t="s">
        <v>2109</v>
      </c>
      <c r="G1863" s="230"/>
      <c r="H1863" s="232" t="s">
        <v>1</v>
      </c>
      <c r="I1863" s="234"/>
      <c r="J1863" s="230"/>
      <c r="K1863" s="230"/>
      <c r="L1863" s="235"/>
      <c r="M1863" s="236"/>
      <c r="N1863" s="237"/>
      <c r="O1863" s="237"/>
      <c r="P1863" s="237"/>
      <c r="Q1863" s="237"/>
      <c r="R1863" s="237"/>
      <c r="S1863" s="237"/>
      <c r="T1863" s="238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T1863" s="239" t="s">
        <v>152</v>
      </c>
      <c r="AU1863" s="239" t="s">
        <v>150</v>
      </c>
      <c r="AV1863" s="13" t="s">
        <v>81</v>
      </c>
      <c r="AW1863" s="13" t="s">
        <v>30</v>
      </c>
      <c r="AX1863" s="13" t="s">
        <v>73</v>
      </c>
      <c r="AY1863" s="239" t="s">
        <v>141</v>
      </c>
    </row>
    <row r="1864" s="13" customFormat="1">
      <c r="A1864" s="13"/>
      <c r="B1864" s="229"/>
      <c r="C1864" s="230"/>
      <c r="D1864" s="231" t="s">
        <v>152</v>
      </c>
      <c r="E1864" s="232" t="s">
        <v>1</v>
      </c>
      <c r="F1864" s="233" t="s">
        <v>194</v>
      </c>
      <c r="G1864" s="230"/>
      <c r="H1864" s="232" t="s">
        <v>1</v>
      </c>
      <c r="I1864" s="234"/>
      <c r="J1864" s="230"/>
      <c r="K1864" s="230"/>
      <c r="L1864" s="235"/>
      <c r="M1864" s="236"/>
      <c r="N1864" s="237"/>
      <c r="O1864" s="237"/>
      <c r="P1864" s="237"/>
      <c r="Q1864" s="237"/>
      <c r="R1864" s="237"/>
      <c r="S1864" s="237"/>
      <c r="T1864" s="238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39" t="s">
        <v>152</v>
      </c>
      <c r="AU1864" s="239" t="s">
        <v>150</v>
      </c>
      <c r="AV1864" s="13" t="s">
        <v>81</v>
      </c>
      <c r="AW1864" s="13" t="s">
        <v>30</v>
      </c>
      <c r="AX1864" s="13" t="s">
        <v>73</v>
      </c>
      <c r="AY1864" s="239" t="s">
        <v>141</v>
      </c>
    </row>
    <row r="1865" s="14" customFormat="1">
      <c r="A1865" s="14"/>
      <c r="B1865" s="240"/>
      <c r="C1865" s="241"/>
      <c r="D1865" s="231" t="s">
        <v>152</v>
      </c>
      <c r="E1865" s="242" t="s">
        <v>1</v>
      </c>
      <c r="F1865" s="243" t="s">
        <v>195</v>
      </c>
      <c r="G1865" s="241"/>
      <c r="H1865" s="244">
        <v>6.452</v>
      </c>
      <c r="I1865" s="245"/>
      <c r="J1865" s="241"/>
      <c r="K1865" s="241"/>
      <c r="L1865" s="246"/>
      <c r="M1865" s="247"/>
      <c r="N1865" s="248"/>
      <c r="O1865" s="248"/>
      <c r="P1865" s="248"/>
      <c r="Q1865" s="248"/>
      <c r="R1865" s="248"/>
      <c r="S1865" s="248"/>
      <c r="T1865" s="249"/>
      <c r="U1865" s="14"/>
      <c r="V1865" s="14"/>
      <c r="W1865" s="14"/>
      <c r="X1865" s="14"/>
      <c r="Y1865" s="14"/>
      <c r="Z1865" s="14"/>
      <c r="AA1865" s="14"/>
      <c r="AB1865" s="14"/>
      <c r="AC1865" s="14"/>
      <c r="AD1865" s="14"/>
      <c r="AE1865" s="14"/>
      <c r="AT1865" s="250" t="s">
        <v>152</v>
      </c>
      <c r="AU1865" s="250" t="s">
        <v>150</v>
      </c>
      <c r="AV1865" s="14" t="s">
        <v>150</v>
      </c>
      <c r="AW1865" s="14" t="s">
        <v>30</v>
      </c>
      <c r="AX1865" s="14" t="s">
        <v>73</v>
      </c>
      <c r="AY1865" s="250" t="s">
        <v>141</v>
      </c>
    </row>
    <row r="1866" s="13" customFormat="1">
      <c r="A1866" s="13"/>
      <c r="B1866" s="229"/>
      <c r="C1866" s="230"/>
      <c r="D1866" s="231" t="s">
        <v>152</v>
      </c>
      <c r="E1866" s="232" t="s">
        <v>1</v>
      </c>
      <c r="F1866" s="233" t="s">
        <v>196</v>
      </c>
      <c r="G1866" s="230"/>
      <c r="H1866" s="232" t="s">
        <v>1</v>
      </c>
      <c r="I1866" s="234"/>
      <c r="J1866" s="230"/>
      <c r="K1866" s="230"/>
      <c r="L1866" s="235"/>
      <c r="M1866" s="236"/>
      <c r="N1866" s="237"/>
      <c r="O1866" s="237"/>
      <c r="P1866" s="237"/>
      <c r="Q1866" s="237"/>
      <c r="R1866" s="237"/>
      <c r="S1866" s="237"/>
      <c r="T1866" s="238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T1866" s="239" t="s">
        <v>152</v>
      </c>
      <c r="AU1866" s="239" t="s">
        <v>150</v>
      </c>
      <c r="AV1866" s="13" t="s">
        <v>81</v>
      </c>
      <c r="AW1866" s="13" t="s">
        <v>30</v>
      </c>
      <c r="AX1866" s="13" t="s">
        <v>73</v>
      </c>
      <c r="AY1866" s="239" t="s">
        <v>141</v>
      </c>
    </row>
    <row r="1867" s="14" customFormat="1">
      <c r="A1867" s="14"/>
      <c r="B1867" s="240"/>
      <c r="C1867" s="241"/>
      <c r="D1867" s="231" t="s">
        <v>152</v>
      </c>
      <c r="E1867" s="242" t="s">
        <v>1</v>
      </c>
      <c r="F1867" s="243" t="s">
        <v>314</v>
      </c>
      <c r="G1867" s="241"/>
      <c r="H1867" s="244">
        <v>1.0149999999999999</v>
      </c>
      <c r="I1867" s="245"/>
      <c r="J1867" s="241"/>
      <c r="K1867" s="241"/>
      <c r="L1867" s="246"/>
      <c r="M1867" s="247"/>
      <c r="N1867" s="248"/>
      <c r="O1867" s="248"/>
      <c r="P1867" s="248"/>
      <c r="Q1867" s="248"/>
      <c r="R1867" s="248"/>
      <c r="S1867" s="248"/>
      <c r="T1867" s="249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50" t="s">
        <v>152</v>
      </c>
      <c r="AU1867" s="250" t="s">
        <v>150</v>
      </c>
      <c r="AV1867" s="14" t="s">
        <v>150</v>
      </c>
      <c r="AW1867" s="14" t="s">
        <v>30</v>
      </c>
      <c r="AX1867" s="14" t="s">
        <v>73</v>
      </c>
      <c r="AY1867" s="250" t="s">
        <v>141</v>
      </c>
    </row>
    <row r="1868" s="13" customFormat="1">
      <c r="A1868" s="13"/>
      <c r="B1868" s="229"/>
      <c r="C1868" s="230"/>
      <c r="D1868" s="231" t="s">
        <v>152</v>
      </c>
      <c r="E1868" s="232" t="s">
        <v>1</v>
      </c>
      <c r="F1868" s="233" t="s">
        <v>198</v>
      </c>
      <c r="G1868" s="230"/>
      <c r="H1868" s="232" t="s">
        <v>1</v>
      </c>
      <c r="I1868" s="234"/>
      <c r="J1868" s="230"/>
      <c r="K1868" s="230"/>
      <c r="L1868" s="235"/>
      <c r="M1868" s="236"/>
      <c r="N1868" s="237"/>
      <c r="O1868" s="237"/>
      <c r="P1868" s="237"/>
      <c r="Q1868" s="237"/>
      <c r="R1868" s="237"/>
      <c r="S1868" s="237"/>
      <c r="T1868" s="238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T1868" s="239" t="s">
        <v>152</v>
      </c>
      <c r="AU1868" s="239" t="s">
        <v>150</v>
      </c>
      <c r="AV1868" s="13" t="s">
        <v>81</v>
      </c>
      <c r="AW1868" s="13" t="s">
        <v>30</v>
      </c>
      <c r="AX1868" s="13" t="s">
        <v>73</v>
      </c>
      <c r="AY1868" s="239" t="s">
        <v>141</v>
      </c>
    </row>
    <row r="1869" s="14" customFormat="1">
      <c r="A1869" s="14"/>
      <c r="B1869" s="240"/>
      <c r="C1869" s="241"/>
      <c r="D1869" s="231" t="s">
        <v>152</v>
      </c>
      <c r="E1869" s="242" t="s">
        <v>1</v>
      </c>
      <c r="F1869" s="243" t="s">
        <v>199</v>
      </c>
      <c r="G1869" s="241"/>
      <c r="H1869" s="244">
        <v>1.8540000000000001</v>
      </c>
      <c r="I1869" s="245"/>
      <c r="J1869" s="241"/>
      <c r="K1869" s="241"/>
      <c r="L1869" s="246"/>
      <c r="M1869" s="247"/>
      <c r="N1869" s="248"/>
      <c r="O1869" s="248"/>
      <c r="P1869" s="248"/>
      <c r="Q1869" s="248"/>
      <c r="R1869" s="248"/>
      <c r="S1869" s="248"/>
      <c r="T1869" s="249"/>
      <c r="U1869" s="14"/>
      <c r="V1869" s="14"/>
      <c r="W1869" s="14"/>
      <c r="X1869" s="14"/>
      <c r="Y1869" s="14"/>
      <c r="Z1869" s="14"/>
      <c r="AA1869" s="14"/>
      <c r="AB1869" s="14"/>
      <c r="AC1869" s="14"/>
      <c r="AD1869" s="14"/>
      <c r="AE1869" s="14"/>
      <c r="AT1869" s="250" t="s">
        <v>152</v>
      </c>
      <c r="AU1869" s="250" t="s">
        <v>150</v>
      </c>
      <c r="AV1869" s="14" t="s">
        <v>150</v>
      </c>
      <c r="AW1869" s="14" t="s">
        <v>30</v>
      </c>
      <c r="AX1869" s="14" t="s">
        <v>73</v>
      </c>
      <c r="AY1869" s="250" t="s">
        <v>141</v>
      </c>
    </row>
    <row r="1870" s="13" customFormat="1">
      <c r="A1870" s="13"/>
      <c r="B1870" s="229"/>
      <c r="C1870" s="230"/>
      <c r="D1870" s="231" t="s">
        <v>152</v>
      </c>
      <c r="E1870" s="232" t="s">
        <v>1</v>
      </c>
      <c r="F1870" s="233" t="s">
        <v>200</v>
      </c>
      <c r="G1870" s="230"/>
      <c r="H1870" s="232" t="s">
        <v>1</v>
      </c>
      <c r="I1870" s="234"/>
      <c r="J1870" s="230"/>
      <c r="K1870" s="230"/>
      <c r="L1870" s="235"/>
      <c r="M1870" s="236"/>
      <c r="N1870" s="237"/>
      <c r="O1870" s="237"/>
      <c r="P1870" s="237"/>
      <c r="Q1870" s="237"/>
      <c r="R1870" s="237"/>
      <c r="S1870" s="237"/>
      <c r="T1870" s="238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T1870" s="239" t="s">
        <v>152</v>
      </c>
      <c r="AU1870" s="239" t="s">
        <v>150</v>
      </c>
      <c r="AV1870" s="13" t="s">
        <v>81</v>
      </c>
      <c r="AW1870" s="13" t="s">
        <v>30</v>
      </c>
      <c r="AX1870" s="13" t="s">
        <v>73</v>
      </c>
      <c r="AY1870" s="239" t="s">
        <v>141</v>
      </c>
    </row>
    <row r="1871" s="14" customFormat="1">
      <c r="A1871" s="14"/>
      <c r="B1871" s="240"/>
      <c r="C1871" s="241"/>
      <c r="D1871" s="231" t="s">
        <v>152</v>
      </c>
      <c r="E1871" s="242" t="s">
        <v>1</v>
      </c>
      <c r="F1871" s="243" t="s">
        <v>201</v>
      </c>
      <c r="G1871" s="241"/>
      <c r="H1871" s="244">
        <v>7.5730000000000004</v>
      </c>
      <c r="I1871" s="245"/>
      <c r="J1871" s="241"/>
      <c r="K1871" s="241"/>
      <c r="L1871" s="246"/>
      <c r="M1871" s="247"/>
      <c r="N1871" s="248"/>
      <c r="O1871" s="248"/>
      <c r="P1871" s="248"/>
      <c r="Q1871" s="248"/>
      <c r="R1871" s="248"/>
      <c r="S1871" s="248"/>
      <c r="T1871" s="249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50" t="s">
        <v>152</v>
      </c>
      <c r="AU1871" s="250" t="s">
        <v>150</v>
      </c>
      <c r="AV1871" s="14" t="s">
        <v>150</v>
      </c>
      <c r="AW1871" s="14" t="s">
        <v>30</v>
      </c>
      <c r="AX1871" s="14" t="s">
        <v>73</v>
      </c>
      <c r="AY1871" s="250" t="s">
        <v>141</v>
      </c>
    </row>
    <row r="1872" s="13" customFormat="1">
      <c r="A1872" s="13"/>
      <c r="B1872" s="229"/>
      <c r="C1872" s="230"/>
      <c r="D1872" s="231" t="s">
        <v>152</v>
      </c>
      <c r="E1872" s="232" t="s">
        <v>1</v>
      </c>
      <c r="F1872" s="233" t="s">
        <v>202</v>
      </c>
      <c r="G1872" s="230"/>
      <c r="H1872" s="232" t="s">
        <v>1</v>
      </c>
      <c r="I1872" s="234"/>
      <c r="J1872" s="230"/>
      <c r="K1872" s="230"/>
      <c r="L1872" s="235"/>
      <c r="M1872" s="236"/>
      <c r="N1872" s="237"/>
      <c r="O1872" s="237"/>
      <c r="P1872" s="237"/>
      <c r="Q1872" s="237"/>
      <c r="R1872" s="237"/>
      <c r="S1872" s="237"/>
      <c r="T1872" s="238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T1872" s="239" t="s">
        <v>152</v>
      </c>
      <c r="AU1872" s="239" t="s">
        <v>150</v>
      </c>
      <c r="AV1872" s="13" t="s">
        <v>81</v>
      </c>
      <c r="AW1872" s="13" t="s">
        <v>30</v>
      </c>
      <c r="AX1872" s="13" t="s">
        <v>73</v>
      </c>
      <c r="AY1872" s="239" t="s">
        <v>141</v>
      </c>
    </row>
    <row r="1873" s="14" customFormat="1">
      <c r="A1873" s="14"/>
      <c r="B1873" s="240"/>
      <c r="C1873" s="241"/>
      <c r="D1873" s="231" t="s">
        <v>152</v>
      </c>
      <c r="E1873" s="242" t="s">
        <v>1</v>
      </c>
      <c r="F1873" s="243" t="s">
        <v>203</v>
      </c>
      <c r="G1873" s="241"/>
      <c r="H1873" s="244">
        <v>25.02</v>
      </c>
      <c r="I1873" s="245"/>
      <c r="J1873" s="241"/>
      <c r="K1873" s="241"/>
      <c r="L1873" s="246"/>
      <c r="M1873" s="247"/>
      <c r="N1873" s="248"/>
      <c r="O1873" s="248"/>
      <c r="P1873" s="248"/>
      <c r="Q1873" s="248"/>
      <c r="R1873" s="248"/>
      <c r="S1873" s="248"/>
      <c r="T1873" s="249"/>
      <c r="U1873" s="14"/>
      <c r="V1873" s="14"/>
      <c r="W1873" s="14"/>
      <c r="X1873" s="14"/>
      <c r="Y1873" s="14"/>
      <c r="Z1873" s="14"/>
      <c r="AA1873" s="14"/>
      <c r="AB1873" s="14"/>
      <c r="AC1873" s="14"/>
      <c r="AD1873" s="14"/>
      <c r="AE1873" s="14"/>
      <c r="AT1873" s="250" t="s">
        <v>152</v>
      </c>
      <c r="AU1873" s="250" t="s">
        <v>150</v>
      </c>
      <c r="AV1873" s="14" t="s">
        <v>150</v>
      </c>
      <c r="AW1873" s="14" t="s">
        <v>30</v>
      </c>
      <c r="AX1873" s="14" t="s">
        <v>73</v>
      </c>
      <c r="AY1873" s="250" t="s">
        <v>141</v>
      </c>
    </row>
    <row r="1874" s="13" customFormat="1">
      <c r="A1874" s="13"/>
      <c r="B1874" s="229"/>
      <c r="C1874" s="230"/>
      <c r="D1874" s="231" t="s">
        <v>152</v>
      </c>
      <c r="E1874" s="232" t="s">
        <v>1</v>
      </c>
      <c r="F1874" s="233" t="s">
        <v>204</v>
      </c>
      <c r="G1874" s="230"/>
      <c r="H1874" s="232" t="s">
        <v>1</v>
      </c>
      <c r="I1874" s="234"/>
      <c r="J1874" s="230"/>
      <c r="K1874" s="230"/>
      <c r="L1874" s="235"/>
      <c r="M1874" s="236"/>
      <c r="N1874" s="237"/>
      <c r="O1874" s="237"/>
      <c r="P1874" s="237"/>
      <c r="Q1874" s="237"/>
      <c r="R1874" s="237"/>
      <c r="S1874" s="237"/>
      <c r="T1874" s="238"/>
      <c r="U1874" s="13"/>
      <c r="V1874" s="13"/>
      <c r="W1874" s="13"/>
      <c r="X1874" s="13"/>
      <c r="Y1874" s="13"/>
      <c r="Z1874" s="13"/>
      <c r="AA1874" s="13"/>
      <c r="AB1874" s="13"/>
      <c r="AC1874" s="13"/>
      <c r="AD1874" s="13"/>
      <c r="AE1874" s="13"/>
      <c r="AT1874" s="239" t="s">
        <v>152</v>
      </c>
      <c r="AU1874" s="239" t="s">
        <v>150</v>
      </c>
      <c r="AV1874" s="13" t="s">
        <v>81</v>
      </c>
      <c r="AW1874" s="13" t="s">
        <v>30</v>
      </c>
      <c r="AX1874" s="13" t="s">
        <v>73</v>
      </c>
      <c r="AY1874" s="239" t="s">
        <v>141</v>
      </c>
    </row>
    <row r="1875" s="14" customFormat="1">
      <c r="A1875" s="14"/>
      <c r="B1875" s="240"/>
      <c r="C1875" s="241"/>
      <c r="D1875" s="231" t="s">
        <v>152</v>
      </c>
      <c r="E1875" s="242" t="s">
        <v>1</v>
      </c>
      <c r="F1875" s="243" t="s">
        <v>205</v>
      </c>
      <c r="G1875" s="241"/>
      <c r="H1875" s="244">
        <v>16.561</v>
      </c>
      <c r="I1875" s="245"/>
      <c r="J1875" s="241"/>
      <c r="K1875" s="241"/>
      <c r="L1875" s="246"/>
      <c r="M1875" s="247"/>
      <c r="N1875" s="248"/>
      <c r="O1875" s="248"/>
      <c r="P1875" s="248"/>
      <c r="Q1875" s="248"/>
      <c r="R1875" s="248"/>
      <c r="S1875" s="248"/>
      <c r="T1875" s="249"/>
      <c r="U1875" s="14"/>
      <c r="V1875" s="14"/>
      <c r="W1875" s="14"/>
      <c r="X1875" s="14"/>
      <c r="Y1875" s="14"/>
      <c r="Z1875" s="14"/>
      <c r="AA1875" s="14"/>
      <c r="AB1875" s="14"/>
      <c r="AC1875" s="14"/>
      <c r="AD1875" s="14"/>
      <c r="AE1875" s="14"/>
      <c r="AT1875" s="250" t="s">
        <v>152</v>
      </c>
      <c r="AU1875" s="250" t="s">
        <v>150</v>
      </c>
      <c r="AV1875" s="14" t="s">
        <v>150</v>
      </c>
      <c r="AW1875" s="14" t="s">
        <v>30</v>
      </c>
      <c r="AX1875" s="14" t="s">
        <v>73</v>
      </c>
      <c r="AY1875" s="250" t="s">
        <v>141</v>
      </c>
    </row>
    <row r="1876" s="13" customFormat="1">
      <c r="A1876" s="13"/>
      <c r="B1876" s="229"/>
      <c r="C1876" s="230"/>
      <c r="D1876" s="231" t="s">
        <v>152</v>
      </c>
      <c r="E1876" s="232" t="s">
        <v>1</v>
      </c>
      <c r="F1876" s="233" t="s">
        <v>2110</v>
      </c>
      <c r="G1876" s="230"/>
      <c r="H1876" s="232" t="s">
        <v>1</v>
      </c>
      <c r="I1876" s="234"/>
      <c r="J1876" s="230"/>
      <c r="K1876" s="230"/>
      <c r="L1876" s="235"/>
      <c r="M1876" s="236"/>
      <c r="N1876" s="237"/>
      <c r="O1876" s="237"/>
      <c r="P1876" s="237"/>
      <c r="Q1876" s="237"/>
      <c r="R1876" s="237"/>
      <c r="S1876" s="237"/>
      <c r="T1876" s="238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T1876" s="239" t="s">
        <v>152</v>
      </c>
      <c r="AU1876" s="239" t="s">
        <v>150</v>
      </c>
      <c r="AV1876" s="13" t="s">
        <v>81</v>
      </c>
      <c r="AW1876" s="13" t="s">
        <v>30</v>
      </c>
      <c r="AX1876" s="13" t="s">
        <v>73</v>
      </c>
      <c r="AY1876" s="239" t="s">
        <v>141</v>
      </c>
    </row>
    <row r="1877" s="13" customFormat="1">
      <c r="A1877" s="13"/>
      <c r="B1877" s="229"/>
      <c r="C1877" s="230"/>
      <c r="D1877" s="231" t="s">
        <v>152</v>
      </c>
      <c r="E1877" s="232" t="s">
        <v>1</v>
      </c>
      <c r="F1877" s="233" t="s">
        <v>194</v>
      </c>
      <c r="G1877" s="230"/>
      <c r="H1877" s="232" t="s">
        <v>1</v>
      </c>
      <c r="I1877" s="234"/>
      <c r="J1877" s="230"/>
      <c r="K1877" s="230"/>
      <c r="L1877" s="235"/>
      <c r="M1877" s="236"/>
      <c r="N1877" s="237"/>
      <c r="O1877" s="237"/>
      <c r="P1877" s="237"/>
      <c r="Q1877" s="237"/>
      <c r="R1877" s="237"/>
      <c r="S1877" s="237"/>
      <c r="T1877" s="238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39" t="s">
        <v>152</v>
      </c>
      <c r="AU1877" s="239" t="s">
        <v>150</v>
      </c>
      <c r="AV1877" s="13" t="s">
        <v>81</v>
      </c>
      <c r="AW1877" s="13" t="s">
        <v>30</v>
      </c>
      <c r="AX1877" s="13" t="s">
        <v>73</v>
      </c>
      <c r="AY1877" s="239" t="s">
        <v>141</v>
      </c>
    </row>
    <row r="1878" s="14" customFormat="1">
      <c r="A1878" s="14"/>
      <c r="B1878" s="240"/>
      <c r="C1878" s="241"/>
      <c r="D1878" s="231" t="s">
        <v>152</v>
      </c>
      <c r="E1878" s="242" t="s">
        <v>1</v>
      </c>
      <c r="F1878" s="243" t="s">
        <v>233</v>
      </c>
      <c r="G1878" s="241"/>
      <c r="H1878" s="244">
        <v>19.779</v>
      </c>
      <c r="I1878" s="245"/>
      <c r="J1878" s="241"/>
      <c r="K1878" s="241"/>
      <c r="L1878" s="246"/>
      <c r="M1878" s="247"/>
      <c r="N1878" s="248"/>
      <c r="O1878" s="248"/>
      <c r="P1878" s="248"/>
      <c r="Q1878" s="248"/>
      <c r="R1878" s="248"/>
      <c r="S1878" s="248"/>
      <c r="T1878" s="249"/>
      <c r="U1878" s="14"/>
      <c r="V1878" s="14"/>
      <c r="W1878" s="14"/>
      <c r="X1878" s="14"/>
      <c r="Y1878" s="14"/>
      <c r="Z1878" s="14"/>
      <c r="AA1878" s="14"/>
      <c r="AB1878" s="14"/>
      <c r="AC1878" s="14"/>
      <c r="AD1878" s="14"/>
      <c r="AE1878" s="14"/>
      <c r="AT1878" s="250" t="s">
        <v>152</v>
      </c>
      <c r="AU1878" s="250" t="s">
        <v>150</v>
      </c>
      <c r="AV1878" s="14" t="s">
        <v>150</v>
      </c>
      <c r="AW1878" s="14" t="s">
        <v>30</v>
      </c>
      <c r="AX1878" s="14" t="s">
        <v>73</v>
      </c>
      <c r="AY1878" s="250" t="s">
        <v>141</v>
      </c>
    </row>
    <row r="1879" s="13" customFormat="1">
      <c r="A1879" s="13"/>
      <c r="B1879" s="229"/>
      <c r="C1879" s="230"/>
      <c r="D1879" s="231" t="s">
        <v>152</v>
      </c>
      <c r="E1879" s="232" t="s">
        <v>1</v>
      </c>
      <c r="F1879" s="233" t="s">
        <v>234</v>
      </c>
      <c r="G1879" s="230"/>
      <c r="H1879" s="232" t="s">
        <v>1</v>
      </c>
      <c r="I1879" s="234"/>
      <c r="J1879" s="230"/>
      <c r="K1879" s="230"/>
      <c r="L1879" s="235"/>
      <c r="M1879" s="236"/>
      <c r="N1879" s="237"/>
      <c r="O1879" s="237"/>
      <c r="P1879" s="237"/>
      <c r="Q1879" s="237"/>
      <c r="R1879" s="237"/>
      <c r="S1879" s="237"/>
      <c r="T1879" s="238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T1879" s="239" t="s">
        <v>152</v>
      </c>
      <c r="AU1879" s="239" t="s">
        <v>150</v>
      </c>
      <c r="AV1879" s="13" t="s">
        <v>81</v>
      </c>
      <c r="AW1879" s="13" t="s">
        <v>30</v>
      </c>
      <c r="AX1879" s="13" t="s">
        <v>73</v>
      </c>
      <c r="AY1879" s="239" t="s">
        <v>141</v>
      </c>
    </row>
    <row r="1880" s="14" customFormat="1">
      <c r="A1880" s="14"/>
      <c r="B1880" s="240"/>
      <c r="C1880" s="241"/>
      <c r="D1880" s="231" t="s">
        <v>152</v>
      </c>
      <c r="E1880" s="242" t="s">
        <v>1</v>
      </c>
      <c r="F1880" s="243" t="s">
        <v>235</v>
      </c>
      <c r="G1880" s="241"/>
      <c r="H1880" s="244">
        <v>8.9979999999999993</v>
      </c>
      <c r="I1880" s="245"/>
      <c r="J1880" s="241"/>
      <c r="K1880" s="241"/>
      <c r="L1880" s="246"/>
      <c r="M1880" s="247"/>
      <c r="N1880" s="248"/>
      <c r="O1880" s="248"/>
      <c r="P1880" s="248"/>
      <c r="Q1880" s="248"/>
      <c r="R1880" s="248"/>
      <c r="S1880" s="248"/>
      <c r="T1880" s="249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50" t="s">
        <v>152</v>
      </c>
      <c r="AU1880" s="250" t="s">
        <v>150</v>
      </c>
      <c r="AV1880" s="14" t="s">
        <v>150</v>
      </c>
      <c r="AW1880" s="14" t="s">
        <v>30</v>
      </c>
      <c r="AX1880" s="14" t="s">
        <v>73</v>
      </c>
      <c r="AY1880" s="250" t="s">
        <v>141</v>
      </c>
    </row>
    <row r="1881" s="13" customFormat="1">
      <c r="A1881" s="13"/>
      <c r="B1881" s="229"/>
      <c r="C1881" s="230"/>
      <c r="D1881" s="231" t="s">
        <v>152</v>
      </c>
      <c r="E1881" s="232" t="s">
        <v>1</v>
      </c>
      <c r="F1881" s="233" t="s">
        <v>200</v>
      </c>
      <c r="G1881" s="230"/>
      <c r="H1881" s="232" t="s">
        <v>1</v>
      </c>
      <c r="I1881" s="234"/>
      <c r="J1881" s="230"/>
      <c r="K1881" s="230"/>
      <c r="L1881" s="235"/>
      <c r="M1881" s="236"/>
      <c r="N1881" s="237"/>
      <c r="O1881" s="237"/>
      <c r="P1881" s="237"/>
      <c r="Q1881" s="237"/>
      <c r="R1881" s="237"/>
      <c r="S1881" s="237"/>
      <c r="T1881" s="238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T1881" s="239" t="s">
        <v>152</v>
      </c>
      <c r="AU1881" s="239" t="s">
        <v>150</v>
      </c>
      <c r="AV1881" s="13" t="s">
        <v>81</v>
      </c>
      <c r="AW1881" s="13" t="s">
        <v>30</v>
      </c>
      <c r="AX1881" s="13" t="s">
        <v>73</v>
      </c>
      <c r="AY1881" s="239" t="s">
        <v>141</v>
      </c>
    </row>
    <row r="1882" s="14" customFormat="1">
      <c r="A1882" s="14"/>
      <c r="B1882" s="240"/>
      <c r="C1882" s="241"/>
      <c r="D1882" s="231" t="s">
        <v>152</v>
      </c>
      <c r="E1882" s="242" t="s">
        <v>1</v>
      </c>
      <c r="F1882" s="243" t="s">
        <v>236</v>
      </c>
      <c r="G1882" s="241"/>
      <c r="H1882" s="244">
        <v>31.59</v>
      </c>
      <c r="I1882" s="245"/>
      <c r="J1882" s="241"/>
      <c r="K1882" s="241"/>
      <c r="L1882" s="246"/>
      <c r="M1882" s="247"/>
      <c r="N1882" s="248"/>
      <c r="O1882" s="248"/>
      <c r="P1882" s="248"/>
      <c r="Q1882" s="248"/>
      <c r="R1882" s="248"/>
      <c r="S1882" s="248"/>
      <c r="T1882" s="249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50" t="s">
        <v>152</v>
      </c>
      <c r="AU1882" s="250" t="s">
        <v>150</v>
      </c>
      <c r="AV1882" s="14" t="s">
        <v>150</v>
      </c>
      <c r="AW1882" s="14" t="s">
        <v>30</v>
      </c>
      <c r="AX1882" s="14" t="s">
        <v>73</v>
      </c>
      <c r="AY1882" s="250" t="s">
        <v>141</v>
      </c>
    </row>
    <row r="1883" s="13" customFormat="1">
      <c r="A1883" s="13"/>
      <c r="B1883" s="229"/>
      <c r="C1883" s="230"/>
      <c r="D1883" s="231" t="s">
        <v>152</v>
      </c>
      <c r="E1883" s="232" t="s">
        <v>1</v>
      </c>
      <c r="F1883" s="233" t="s">
        <v>202</v>
      </c>
      <c r="G1883" s="230"/>
      <c r="H1883" s="232" t="s">
        <v>1</v>
      </c>
      <c r="I1883" s="234"/>
      <c r="J1883" s="230"/>
      <c r="K1883" s="230"/>
      <c r="L1883" s="235"/>
      <c r="M1883" s="236"/>
      <c r="N1883" s="237"/>
      <c r="O1883" s="237"/>
      <c r="P1883" s="237"/>
      <c r="Q1883" s="237"/>
      <c r="R1883" s="237"/>
      <c r="S1883" s="237"/>
      <c r="T1883" s="238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T1883" s="239" t="s">
        <v>152</v>
      </c>
      <c r="AU1883" s="239" t="s">
        <v>150</v>
      </c>
      <c r="AV1883" s="13" t="s">
        <v>81</v>
      </c>
      <c r="AW1883" s="13" t="s">
        <v>30</v>
      </c>
      <c r="AX1883" s="13" t="s">
        <v>73</v>
      </c>
      <c r="AY1883" s="239" t="s">
        <v>141</v>
      </c>
    </row>
    <row r="1884" s="14" customFormat="1">
      <c r="A1884" s="14"/>
      <c r="B1884" s="240"/>
      <c r="C1884" s="241"/>
      <c r="D1884" s="231" t="s">
        <v>152</v>
      </c>
      <c r="E1884" s="242" t="s">
        <v>1</v>
      </c>
      <c r="F1884" s="243" t="s">
        <v>256</v>
      </c>
      <c r="G1884" s="241"/>
      <c r="H1884" s="244">
        <v>57.878</v>
      </c>
      <c r="I1884" s="245"/>
      <c r="J1884" s="241"/>
      <c r="K1884" s="241"/>
      <c r="L1884" s="246"/>
      <c r="M1884" s="247"/>
      <c r="N1884" s="248"/>
      <c r="O1884" s="248"/>
      <c r="P1884" s="248"/>
      <c r="Q1884" s="248"/>
      <c r="R1884" s="248"/>
      <c r="S1884" s="248"/>
      <c r="T1884" s="249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50" t="s">
        <v>152</v>
      </c>
      <c r="AU1884" s="250" t="s">
        <v>150</v>
      </c>
      <c r="AV1884" s="14" t="s">
        <v>150</v>
      </c>
      <c r="AW1884" s="14" t="s">
        <v>30</v>
      </c>
      <c r="AX1884" s="14" t="s">
        <v>73</v>
      </c>
      <c r="AY1884" s="250" t="s">
        <v>141</v>
      </c>
    </row>
    <row r="1885" s="13" customFormat="1">
      <c r="A1885" s="13"/>
      <c r="B1885" s="229"/>
      <c r="C1885" s="230"/>
      <c r="D1885" s="231" t="s">
        <v>152</v>
      </c>
      <c r="E1885" s="232" t="s">
        <v>1</v>
      </c>
      <c r="F1885" s="233" t="s">
        <v>204</v>
      </c>
      <c r="G1885" s="230"/>
      <c r="H1885" s="232" t="s">
        <v>1</v>
      </c>
      <c r="I1885" s="234"/>
      <c r="J1885" s="230"/>
      <c r="K1885" s="230"/>
      <c r="L1885" s="235"/>
      <c r="M1885" s="236"/>
      <c r="N1885" s="237"/>
      <c r="O1885" s="237"/>
      <c r="P1885" s="237"/>
      <c r="Q1885" s="237"/>
      <c r="R1885" s="237"/>
      <c r="S1885" s="237"/>
      <c r="T1885" s="238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T1885" s="239" t="s">
        <v>152</v>
      </c>
      <c r="AU1885" s="239" t="s">
        <v>150</v>
      </c>
      <c r="AV1885" s="13" t="s">
        <v>81</v>
      </c>
      <c r="AW1885" s="13" t="s">
        <v>30</v>
      </c>
      <c r="AX1885" s="13" t="s">
        <v>73</v>
      </c>
      <c r="AY1885" s="239" t="s">
        <v>141</v>
      </c>
    </row>
    <row r="1886" s="14" customFormat="1">
      <c r="A1886" s="14"/>
      <c r="B1886" s="240"/>
      <c r="C1886" s="241"/>
      <c r="D1886" s="231" t="s">
        <v>152</v>
      </c>
      <c r="E1886" s="242" t="s">
        <v>1</v>
      </c>
      <c r="F1886" s="243" t="s">
        <v>238</v>
      </c>
      <c r="G1886" s="241"/>
      <c r="H1886" s="244">
        <v>45.761000000000003</v>
      </c>
      <c r="I1886" s="245"/>
      <c r="J1886" s="241"/>
      <c r="K1886" s="241"/>
      <c r="L1886" s="246"/>
      <c r="M1886" s="247"/>
      <c r="N1886" s="248"/>
      <c r="O1886" s="248"/>
      <c r="P1886" s="248"/>
      <c r="Q1886" s="248"/>
      <c r="R1886" s="248"/>
      <c r="S1886" s="248"/>
      <c r="T1886" s="249"/>
      <c r="U1886" s="14"/>
      <c r="V1886" s="14"/>
      <c r="W1886" s="14"/>
      <c r="X1886" s="14"/>
      <c r="Y1886" s="14"/>
      <c r="Z1886" s="14"/>
      <c r="AA1886" s="14"/>
      <c r="AB1886" s="14"/>
      <c r="AC1886" s="14"/>
      <c r="AD1886" s="14"/>
      <c r="AE1886" s="14"/>
      <c r="AT1886" s="250" t="s">
        <v>152</v>
      </c>
      <c r="AU1886" s="250" t="s">
        <v>150</v>
      </c>
      <c r="AV1886" s="14" t="s">
        <v>150</v>
      </c>
      <c r="AW1886" s="14" t="s">
        <v>30</v>
      </c>
      <c r="AX1886" s="14" t="s">
        <v>73</v>
      </c>
      <c r="AY1886" s="250" t="s">
        <v>141</v>
      </c>
    </row>
    <row r="1887" s="13" customFormat="1">
      <c r="A1887" s="13"/>
      <c r="B1887" s="229"/>
      <c r="C1887" s="230"/>
      <c r="D1887" s="231" t="s">
        <v>152</v>
      </c>
      <c r="E1887" s="232" t="s">
        <v>1</v>
      </c>
      <c r="F1887" s="233" t="s">
        <v>239</v>
      </c>
      <c r="G1887" s="230"/>
      <c r="H1887" s="232" t="s">
        <v>1</v>
      </c>
      <c r="I1887" s="234"/>
      <c r="J1887" s="230"/>
      <c r="K1887" s="230"/>
      <c r="L1887" s="235"/>
      <c r="M1887" s="236"/>
      <c r="N1887" s="237"/>
      <c r="O1887" s="237"/>
      <c r="P1887" s="237"/>
      <c r="Q1887" s="237"/>
      <c r="R1887" s="237"/>
      <c r="S1887" s="237"/>
      <c r="T1887" s="238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39" t="s">
        <v>152</v>
      </c>
      <c r="AU1887" s="239" t="s">
        <v>150</v>
      </c>
      <c r="AV1887" s="13" t="s">
        <v>81</v>
      </c>
      <c r="AW1887" s="13" t="s">
        <v>30</v>
      </c>
      <c r="AX1887" s="13" t="s">
        <v>73</v>
      </c>
      <c r="AY1887" s="239" t="s">
        <v>141</v>
      </c>
    </row>
    <row r="1888" s="14" customFormat="1">
      <c r="A1888" s="14"/>
      <c r="B1888" s="240"/>
      <c r="C1888" s="241"/>
      <c r="D1888" s="231" t="s">
        <v>152</v>
      </c>
      <c r="E1888" s="242" t="s">
        <v>1</v>
      </c>
      <c r="F1888" s="243" t="s">
        <v>240</v>
      </c>
      <c r="G1888" s="241"/>
      <c r="H1888" s="244">
        <v>14.019</v>
      </c>
      <c r="I1888" s="245"/>
      <c r="J1888" s="241"/>
      <c r="K1888" s="241"/>
      <c r="L1888" s="246"/>
      <c r="M1888" s="247"/>
      <c r="N1888" s="248"/>
      <c r="O1888" s="248"/>
      <c r="P1888" s="248"/>
      <c r="Q1888" s="248"/>
      <c r="R1888" s="248"/>
      <c r="S1888" s="248"/>
      <c r="T1888" s="249"/>
      <c r="U1888" s="14"/>
      <c r="V1888" s="14"/>
      <c r="W1888" s="14"/>
      <c r="X1888" s="14"/>
      <c r="Y1888" s="14"/>
      <c r="Z1888" s="14"/>
      <c r="AA1888" s="14"/>
      <c r="AB1888" s="14"/>
      <c r="AC1888" s="14"/>
      <c r="AD1888" s="14"/>
      <c r="AE1888" s="14"/>
      <c r="AT1888" s="250" t="s">
        <v>152</v>
      </c>
      <c r="AU1888" s="250" t="s">
        <v>150</v>
      </c>
      <c r="AV1888" s="14" t="s">
        <v>150</v>
      </c>
      <c r="AW1888" s="14" t="s">
        <v>30</v>
      </c>
      <c r="AX1888" s="14" t="s">
        <v>73</v>
      </c>
      <c r="AY1888" s="250" t="s">
        <v>141</v>
      </c>
    </row>
    <row r="1889" s="13" customFormat="1">
      <c r="A1889" s="13"/>
      <c r="B1889" s="229"/>
      <c r="C1889" s="230"/>
      <c r="D1889" s="231" t="s">
        <v>152</v>
      </c>
      <c r="E1889" s="232" t="s">
        <v>1</v>
      </c>
      <c r="F1889" s="233" t="s">
        <v>241</v>
      </c>
      <c r="G1889" s="230"/>
      <c r="H1889" s="232" t="s">
        <v>1</v>
      </c>
      <c r="I1889" s="234"/>
      <c r="J1889" s="230"/>
      <c r="K1889" s="230"/>
      <c r="L1889" s="235"/>
      <c r="M1889" s="236"/>
      <c r="N1889" s="237"/>
      <c r="O1889" s="237"/>
      <c r="P1889" s="237"/>
      <c r="Q1889" s="237"/>
      <c r="R1889" s="237"/>
      <c r="S1889" s="237"/>
      <c r="T1889" s="238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T1889" s="239" t="s">
        <v>152</v>
      </c>
      <c r="AU1889" s="239" t="s">
        <v>150</v>
      </c>
      <c r="AV1889" s="13" t="s">
        <v>81</v>
      </c>
      <c r="AW1889" s="13" t="s">
        <v>30</v>
      </c>
      <c r="AX1889" s="13" t="s">
        <v>73</v>
      </c>
      <c r="AY1889" s="239" t="s">
        <v>141</v>
      </c>
    </row>
    <row r="1890" s="14" customFormat="1">
      <c r="A1890" s="14"/>
      <c r="B1890" s="240"/>
      <c r="C1890" s="241"/>
      <c r="D1890" s="231" t="s">
        <v>152</v>
      </c>
      <c r="E1890" s="242" t="s">
        <v>1</v>
      </c>
      <c r="F1890" s="243" t="s">
        <v>2111</v>
      </c>
      <c r="G1890" s="241"/>
      <c r="H1890" s="244">
        <v>5.5499999999999998</v>
      </c>
      <c r="I1890" s="245"/>
      <c r="J1890" s="241"/>
      <c r="K1890" s="241"/>
      <c r="L1890" s="246"/>
      <c r="M1890" s="247"/>
      <c r="N1890" s="248"/>
      <c r="O1890" s="248"/>
      <c r="P1890" s="248"/>
      <c r="Q1890" s="248"/>
      <c r="R1890" s="248"/>
      <c r="S1890" s="248"/>
      <c r="T1890" s="249"/>
      <c r="U1890" s="14"/>
      <c r="V1890" s="14"/>
      <c r="W1890" s="14"/>
      <c r="X1890" s="14"/>
      <c r="Y1890" s="14"/>
      <c r="Z1890" s="14"/>
      <c r="AA1890" s="14"/>
      <c r="AB1890" s="14"/>
      <c r="AC1890" s="14"/>
      <c r="AD1890" s="14"/>
      <c r="AE1890" s="14"/>
      <c r="AT1890" s="250" t="s">
        <v>152</v>
      </c>
      <c r="AU1890" s="250" t="s">
        <v>150</v>
      </c>
      <c r="AV1890" s="14" t="s">
        <v>150</v>
      </c>
      <c r="AW1890" s="14" t="s">
        <v>30</v>
      </c>
      <c r="AX1890" s="14" t="s">
        <v>73</v>
      </c>
      <c r="AY1890" s="250" t="s">
        <v>141</v>
      </c>
    </row>
    <row r="1891" s="13" customFormat="1">
      <c r="A1891" s="13"/>
      <c r="B1891" s="229"/>
      <c r="C1891" s="230"/>
      <c r="D1891" s="231" t="s">
        <v>152</v>
      </c>
      <c r="E1891" s="232" t="s">
        <v>1</v>
      </c>
      <c r="F1891" s="233" t="s">
        <v>243</v>
      </c>
      <c r="G1891" s="230"/>
      <c r="H1891" s="232" t="s">
        <v>1</v>
      </c>
      <c r="I1891" s="234"/>
      <c r="J1891" s="230"/>
      <c r="K1891" s="230"/>
      <c r="L1891" s="235"/>
      <c r="M1891" s="236"/>
      <c r="N1891" s="237"/>
      <c r="O1891" s="237"/>
      <c r="P1891" s="237"/>
      <c r="Q1891" s="237"/>
      <c r="R1891" s="237"/>
      <c r="S1891" s="237"/>
      <c r="T1891" s="238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T1891" s="239" t="s">
        <v>152</v>
      </c>
      <c r="AU1891" s="239" t="s">
        <v>150</v>
      </c>
      <c r="AV1891" s="13" t="s">
        <v>81</v>
      </c>
      <c r="AW1891" s="13" t="s">
        <v>30</v>
      </c>
      <c r="AX1891" s="13" t="s">
        <v>73</v>
      </c>
      <c r="AY1891" s="239" t="s">
        <v>141</v>
      </c>
    </row>
    <row r="1892" s="14" customFormat="1">
      <c r="A1892" s="14"/>
      <c r="B1892" s="240"/>
      <c r="C1892" s="241"/>
      <c r="D1892" s="231" t="s">
        <v>152</v>
      </c>
      <c r="E1892" s="242" t="s">
        <v>1</v>
      </c>
      <c r="F1892" s="243" t="s">
        <v>244</v>
      </c>
      <c r="G1892" s="241"/>
      <c r="H1892" s="244">
        <v>-28.704999999999998</v>
      </c>
      <c r="I1892" s="245"/>
      <c r="J1892" s="241"/>
      <c r="K1892" s="241"/>
      <c r="L1892" s="246"/>
      <c r="M1892" s="247"/>
      <c r="N1892" s="248"/>
      <c r="O1892" s="248"/>
      <c r="P1892" s="248"/>
      <c r="Q1892" s="248"/>
      <c r="R1892" s="248"/>
      <c r="S1892" s="248"/>
      <c r="T1892" s="249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50" t="s">
        <v>152</v>
      </c>
      <c r="AU1892" s="250" t="s">
        <v>150</v>
      </c>
      <c r="AV1892" s="14" t="s">
        <v>150</v>
      </c>
      <c r="AW1892" s="14" t="s">
        <v>30</v>
      </c>
      <c r="AX1892" s="14" t="s">
        <v>73</v>
      </c>
      <c r="AY1892" s="250" t="s">
        <v>141</v>
      </c>
    </row>
    <row r="1893" s="15" customFormat="1">
      <c r="A1893" s="15"/>
      <c r="B1893" s="251"/>
      <c r="C1893" s="252"/>
      <c r="D1893" s="231" t="s">
        <v>152</v>
      </c>
      <c r="E1893" s="253" t="s">
        <v>1</v>
      </c>
      <c r="F1893" s="254" t="s">
        <v>170</v>
      </c>
      <c r="G1893" s="252"/>
      <c r="H1893" s="255">
        <v>213.345</v>
      </c>
      <c r="I1893" s="256"/>
      <c r="J1893" s="252"/>
      <c r="K1893" s="252"/>
      <c r="L1893" s="257"/>
      <c r="M1893" s="258"/>
      <c r="N1893" s="259"/>
      <c r="O1893" s="259"/>
      <c r="P1893" s="259"/>
      <c r="Q1893" s="259"/>
      <c r="R1893" s="259"/>
      <c r="S1893" s="259"/>
      <c r="T1893" s="260"/>
      <c r="U1893" s="15"/>
      <c r="V1893" s="15"/>
      <c r="W1893" s="15"/>
      <c r="X1893" s="15"/>
      <c r="Y1893" s="15"/>
      <c r="Z1893" s="15"/>
      <c r="AA1893" s="15"/>
      <c r="AB1893" s="15"/>
      <c r="AC1893" s="15"/>
      <c r="AD1893" s="15"/>
      <c r="AE1893" s="15"/>
      <c r="AT1893" s="261" t="s">
        <v>152</v>
      </c>
      <c r="AU1893" s="261" t="s">
        <v>150</v>
      </c>
      <c r="AV1893" s="15" t="s">
        <v>149</v>
      </c>
      <c r="AW1893" s="15" t="s">
        <v>30</v>
      </c>
      <c r="AX1893" s="15" t="s">
        <v>81</v>
      </c>
      <c r="AY1893" s="261" t="s">
        <v>141</v>
      </c>
    </row>
    <row r="1894" s="2" customFormat="1" ht="16.5" customHeight="1">
      <c r="A1894" s="38"/>
      <c r="B1894" s="39"/>
      <c r="C1894" s="215" t="s">
        <v>2116</v>
      </c>
      <c r="D1894" s="215" t="s">
        <v>145</v>
      </c>
      <c r="E1894" s="216" t="s">
        <v>2117</v>
      </c>
      <c r="F1894" s="217" t="s">
        <v>2118</v>
      </c>
      <c r="G1894" s="218" t="s">
        <v>148</v>
      </c>
      <c r="H1894" s="219">
        <v>213.345</v>
      </c>
      <c r="I1894" s="220"/>
      <c r="J1894" s="221">
        <f>ROUND(I1894*H1894,2)</f>
        <v>0</v>
      </c>
      <c r="K1894" s="222"/>
      <c r="L1894" s="44"/>
      <c r="M1894" s="223" t="s">
        <v>1</v>
      </c>
      <c r="N1894" s="224" t="s">
        <v>39</v>
      </c>
      <c r="O1894" s="91"/>
      <c r="P1894" s="225">
        <f>O1894*H1894</f>
        <v>0</v>
      </c>
      <c r="Q1894" s="225">
        <v>0.001</v>
      </c>
      <c r="R1894" s="225">
        <f>Q1894*H1894</f>
        <v>0.21334500000000001</v>
      </c>
      <c r="S1894" s="225">
        <v>0.00031</v>
      </c>
      <c r="T1894" s="226">
        <f>S1894*H1894</f>
        <v>0.06613695</v>
      </c>
      <c r="U1894" s="38"/>
      <c r="V1894" s="38"/>
      <c r="W1894" s="38"/>
      <c r="X1894" s="38"/>
      <c r="Y1894" s="38"/>
      <c r="Z1894" s="38"/>
      <c r="AA1894" s="38"/>
      <c r="AB1894" s="38"/>
      <c r="AC1894" s="38"/>
      <c r="AD1894" s="38"/>
      <c r="AE1894" s="38"/>
      <c r="AR1894" s="227" t="s">
        <v>457</v>
      </c>
      <c r="AT1894" s="227" t="s">
        <v>145</v>
      </c>
      <c r="AU1894" s="227" t="s">
        <v>150</v>
      </c>
      <c r="AY1894" s="17" t="s">
        <v>141</v>
      </c>
      <c r="BE1894" s="228">
        <f>IF(N1894="základní",J1894,0)</f>
        <v>0</v>
      </c>
      <c r="BF1894" s="228">
        <f>IF(N1894="snížená",J1894,0)</f>
        <v>0</v>
      </c>
      <c r="BG1894" s="228">
        <f>IF(N1894="zákl. přenesená",J1894,0)</f>
        <v>0</v>
      </c>
      <c r="BH1894" s="228">
        <f>IF(N1894="sníž. přenesená",J1894,0)</f>
        <v>0</v>
      </c>
      <c r="BI1894" s="228">
        <f>IF(N1894="nulová",J1894,0)</f>
        <v>0</v>
      </c>
      <c r="BJ1894" s="17" t="s">
        <v>150</v>
      </c>
      <c r="BK1894" s="228">
        <f>ROUND(I1894*H1894,2)</f>
        <v>0</v>
      </c>
      <c r="BL1894" s="17" t="s">
        <v>457</v>
      </c>
      <c r="BM1894" s="227" t="s">
        <v>2119</v>
      </c>
    </row>
    <row r="1895" s="13" customFormat="1">
      <c r="A1895" s="13"/>
      <c r="B1895" s="229"/>
      <c r="C1895" s="230"/>
      <c r="D1895" s="231" t="s">
        <v>152</v>
      </c>
      <c r="E1895" s="232" t="s">
        <v>1</v>
      </c>
      <c r="F1895" s="233" t="s">
        <v>2109</v>
      </c>
      <c r="G1895" s="230"/>
      <c r="H1895" s="232" t="s">
        <v>1</v>
      </c>
      <c r="I1895" s="234"/>
      <c r="J1895" s="230"/>
      <c r="K1895" s="230"/>
      <c r="L1895" s="235"/>
      <c r="M1895" s="236"/>
      <c r="N1895" s="237"/>
      <c r="O1895" s="237"/>
      <c r="P1895" s="237"/>
      <c r="Q1895" s="237"/>
      <c r="R1895" s="237"/>
      <c r="S1895" s="237"/>
      <c r="T1895" s="238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39" t="s">
        <v>152</v>
      </c>
      <c r="AU1895" s="239" t="s">
        <v>150</v>
      </c>
      <c r="AV1895" s="13" t="s">
        <v>81</v>
      </c>
      <c r="AW1895" s="13" t="s">
        <v>30</v>
      </c>
      <c r="AX1895" s="13" t="s">
        <v>73</v>
      </c>
      <c r="AY1895" s="239" t="s">
        <v>141</v>
      </c>
    </row>
    <row r="1896" s="13" customFormat="1">
      <c r="A1896" s="13"/>
      <c r="B1896" s="229"/>
      <c r="C1896" s="230"/>
      <c r="D1896" s="231" t="s">
        <v>152</v>
      </c>
      <c r="E1896" s="232" t="s">
        <v>1</v>
      </c>
      <c r="F1896" s="233" t="s">
        <v>194</v>
      </c>
      <c r="G1896" s="230"/>
      <c r="H1896" s="232" t="s">
        <v>1</v>
      </c>
      <c r="I1896" s="234"/>
      <c r="J1896" s="230"/>
      <c r="K1896" s="230"/>
      <c r="L1896" s="235"/>
      <c r="M1896" s="236"/>
      <c r="N1896" s="237"/>
      <c r="O1896" s="237"/>
      <c r="P1896" s="237"/>
      <c r="Q1896" s="237"/>
      <c r="R1896" s="237"/>
      <c r="S1896" s="237"/>
      <c r="T1896" s="238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39" t="s">
        <v>152</v>
      </c>
      <c r="AU1896" s="239" t="s">
        <v>150</v>
      </c>
      <c r="AV1896" s="13" t="s">
        <v>81</v>
      </c>
      <c r="AW1896" s="13" t="s">
        <v>30</v>
      </c>
      <c r="AX1896" s="13" t="s">
        <v>73</v>
      </c>
      <c r="AY1896" s="239" t="s">
        <v>141</v>
      </c>
    </row>
    <row r="1897" s="14" customFormat="1">
      <c r="A1897" s="14"/>
      <c r="B1897" s="240"/>
      <c r="C1897" s="241"/>
      <c r="D1897" s="231" t="s">
        <v>152</v>
      </c>
      <c r="E1897" s="242" t="s">
        <v>1</v>
      </c>
      <c r="F1897" s="243" t="s">
        <v>195</v>
      </c>
      <c r="G1897" s="241"/>
      <c r="H1897" s="244">
        <v>6.452</v>
      </c>
      <c r="I1897" s="245"/>
      <c r="J1897" s="241"/>
      <c r="K1897" s="241"/>
      <c r="L1897" s="246"/>
      <c r="M1897" s="247"/>
      <c r="N1897" s="248"/>
      <c r="O1897" s="248"/>
      <c r="P1897" s="248"/>
      <c r="Q1897" s="248"/>
      <c r="R1897" s="248"/>
      <c r="S1897" s="248"/>
      <c r="T1897" s="249"/>
      <c r="U1897" s="14"/>
      <c r="V1897" s="14"/>
      <c r="W1897" s="14"/>
      <c r="X1897" s="14"/>
      <c r="Y1897" s="14"/>
      <c r="Z1897" s="14"/>
      <c r="AA1897" s="14"/>
      <c r="AB1897" s="14"/>
      <c r="AC1897" s="14"/>
      <c r="AD1897" s="14"/>
      <c r="AE1897" s="14"/>
      <c r="AT1897" s="250" t="s">
        <v>152</v>
      </c>
      <c r="AU1897" s="250" t="s">
        <v>150</v>
      </c>
      <c r="AV1897" s="14" t="s">
        <v>150</v>
      </c>
      <c r="AW1897" s="14" t="s">
        <v>30</v>
      </c>
      <c r="AX1897" s="14" t="s">
        <v>73</v>
      </c>
      <c r="AY1897" s="250" t="s">
        <v>141</v>
      </c>
    </row>
    <row r="1898" s="13" customFormat="1">
      <c r="A1898" s="13"/>
      <c r="B1898" s="229"/>
      <c r="C1898" s="230"/>
      <c r="D1898" s="231" t="s">
        <v>152</v>
      </c>
      <c r="E1898" s="232" t="s">
        <v>1</v>
      </c>
      <c r="F1898" s="233" t="s">
        <v>196</v>
      </c>
      <c r="G1898" s="230"/>
      <c r="H1898" s="232" t="s">
        <v>1</v>
      </c>
      <c r="I1898" s="234"/>
      <c r="J1898" s="230"/>
      <c r="K1898" s="230"/>
      <c r="L1898" s="235"/>
      <c r="M1898" s="236"/>
      <c r="N1898" s="237"/>
      <c r="O1898" s="237"/>
      <c r="P1898" s="237"/>
      <c r="Q1898" s="237"/>
      <c r="R1898" s="237"/>
      <c r="S1898" s="237"/>
      <c r="T1898" s="238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T1898" s="239" t="s">
        <v>152</v>
      </c>
      <c r="AU1898" s="239" t="s">
        <v>150</v>
      </c>
      <c r="AV1898" s="13" t="s">
        <v>81</v>
      </c>
      <c r="AW1898" s="13" t="s">
        <v>30</v>
      </c>
      <c r="AX1898" s="13" t="s">
        <v>73</v>
      </c>
      <c r="AY1898" s="239" t="s">
        <v>141</v>
      </c>
    </row>
    <row r="1899" s="14" customFormat="1">
      <c r="A1899" s="14"/>
      <c r="B1899" s="240"/>
      <c r="C1899" s="241"/>
      <c r="D1899" s="231" t="s">
        <v>152</v>
      </c>
      <c r="E1899" s="242" t="s">
        <v>1</v>
      </c>
      <c r="F1899" s="243" t="s">
        <v>314</v>
      </c>
      <c r="G1899" s="241"/>
      <c r="H1899" s="244">
        <v>1.0149999999999999</v>
      </c>
      <c r="I1899" s="245"/>
      <c r="J1899" s="241"/>
      <c r="K1899" s="241"/>
      <c r="L1899" s="246"/>
      <c r="M1899" s="247"/>
      <c r="N1899" s="248"/>
      <c r="O1899" s="248"/>
      <c r="P1899" s="248"/>
      <c r="Q1899" s="248"/>
      <c r="R1899" s="248"/>
      <c r="S1899" s="248"/>
      <c r="T1899" s="249"/>
      <c r="U1899" s="14"/>
      <c r="V1899" s="14"/>
      <c r="W1899" s="14"/>
      <c r="X1899" s="14"/>
      <c r="Y1899" s="14"/>
      <c r="Z1899" s="14"/>
      <c r="AA1899" s="14"/>
      <c r="AB1899" s="14"/>
      <c r="AC1899" s="14"/>
      <c r="AD1899" s="14"/>
      <c r="AE1899" s="14"/>
      <c r="AT1899" s="250" t="s">
        <v>152</v>
      </c>
      <c r="AU1899" s="250" t="s">
        <v>150</v>
      </c>
      <c r="AV1899" s="14" t="s">
        <v>150</v>
      </c>
      <c r="AW1899" s="14" t="s">
        <v>30</v>
      </c>
      <c r="AX1899" s="14" t="s">
        <v>73</v>
      </c>
      <c r="AY1899" s="250" t="s">
        <v>141</v>
      </c>
    </row>
    <row r="1900" s="13" customFormat="1">
      <c r="A1900" s="13"/>
      <c r="B1900" s="229"/>
      <c r="C1900" s="230"/>
      <c r="D1900" s="231" t="s">
        <v>152</v>
      </c>
      <c r="E1900" s="232" t="s">
        <v>1</v>
      </c>
      <c r="F1900" s="233" t="s">
        <v>198</v>
      </c>
      <c r="G1900" s="230"/>
      <c r="H1900" s="232" t="s">
        <v>1</v>
      </c>
      <c r="I1900" s="234"/>
      <c r="J1900" s="230"/>
      <c r="K1900" s="230"/>
      <c r="L1900" s="235"/>
      <c r="M1900" s="236"/>
      <c r="N1900" s="237"/>
      <c r="O1900" s="237"/>
      <c r="P1900" s="237"/>
      <c r="Q1900" s="237"/>
      <c r="R1900" s="237"/>
      <c r="S1900" s="237"/>
      <c r="T1900" s="238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T1900" s="239" t="s">
        <v>152</v>
      </c>
      <c r="AU1900" s="239" t="s">
        <v>150</v>
      </c>
      <c r="AV1900" s="13" t="s">
        <v>81</v>
      </c>
      <c r="AW1900" s="13" t="s">
        <v>30</v>
      </c>
      <c r="AX1900" s="13" t="s">
        <v>73</v>
      </c>
      <c r="AY1900" s="239" t="s">
        <v>141</v>
      </c>
    </row>
    <row r="1901" s="14" customFormat="1">
      <c r="A1901" s="14"/>
      <c r="B1901" s="240"/>
      <c r="C1901" s="241"/>
      <c r="D1901" s="231" t="s">
        <v>152</v>
      </c>
      <c r="E1901" s="242" t="s">
        <v>1</v>
      </c>
      <c r="F1901" s="243" t="s">
        <v>199</v>
      </c>
      <c r="G1901" s="241"/>
      <c r="H1901" s="244">
        <v>1.8540000000000001</v>
      </c>
      <c r="I1901" s="245"/>
      <c r="J1901" s="241"/>
      <c r="K1901" s="241"/>
      <c r="L1901" s="246"/>
      <c r="M1901" s="247"/>
      <c r="N1901" s="248"/>
      <c r="O1901" s="248"/>
      <c r="P1901" s="248"/>
      <c r="Q1901" s="248"/>
      <c r="R1901" s="248"/>
      <c r="S1901" s="248"/>
      <c r="T1901" s="249"/>
      <c r="U1901" s="14"/>
      <c r="V1901" s="14"/>
      <c r="W1901" s="14"/>
      <c r="X1901" s="14"/>
      <c r="Y1901" s="14"/>
      <c r="Z1901" s="14"/>
      <c r="AA1901" s="14"/>
      <c r="AB1901" s="14"/>
      <c r="AC1901" s="14"/>
      <c r="AD1901" s="14"/>
      <c r="AE1901" s="14"/>
      <c r="AT1901" s="250" t="s">
        <v>152</v>
      </c>
      <c r="AU1901" s="250" t="s">
        <v>150</v>
      </c>
      <c r="AV1901" s="14" t="s">
        <v>150</v>
      </c>
      <c r="AW1901" s="14" t="s">
        <v>30</v>
      </c>
      <c r="AX1901" s="14" t="s">
        <v>73</v>
      </c>
      <c r="AY1901" s="250" t="s">
        <v>141</v>
      </c>
    </row>
    <row r="1902" s="13" customFormat="1">
      <c r="A1902" s="13"/>
      <c r="B1902" s="229"/>
      <c r="C1902" s="230"/>
      <c r="D1902" s="231" t="s">
        <v>152</v>
      </c>
      <c r="E1902" s="232" t="s">
        <v>1</v>
      </c>
      <c r="F1902" s="233" t="s">
        <v>200</v>
      </c>
      <c r="G1902" s="230"/>
      <c r="H1902" s="232" t="s">
        <v>1</v>
      </c>
      <c r="I1902" s="234"/>
      <c r="J1902" s="230"/>
      <c r="K1902" s="230"/>
      <c r="L1902" s="235"/>
      <c r="M1902" s="236"/>
      <c r="N1902" s="237"/>
      <c r="O1902" s="237"/>
      <c r="P1902" s="237"/>
      <c r="Q1902" s="237"/>
      <c r="R1902" s="237"/>
      <c r="S1902" s="237"/>
      <c r="T1902" s="238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T1902" s="239" t="s">
        <v>152</v>
      </c>
      <c r="AU1902" s="239" t="s">
        <v>150</v>
      </c>
      <c r="AV1902" s="13" t="s">
        <v>81</v>
      </c>
      <c r="AW1902" s="13" t="s">
        <v>30</v>
      </c>
      <c r="AX1902" s="13" t="s">
        <v>73</v>
      </c>
      <c r="AY1902" s="239" t="s">
        <v>141</v>
      </c>
    </row>
    <row r="1903" s="14" customFormat="1">
      <c r="A1903" s="14"/>
      <c r="B1903" s="240"/>
      <c r="C1903" s="241"/>
      <c r="D1903" s="231" t="s">
        <v>152</v>
      </c>
      <c r="E1903" s="242" t="s">
        <v>1</v>
      </c>
      <c r="F1903" s="243" t="s">
        <v>201</v>
      </c>
      <c r="G1903" s="241"/>
      <c r="H1903" s="244">
        <v>7.5730000000000004</v>
      </c>
      <c r="I1903" s="245"/>
      <c r="J1903" s="241"/>
      <c r="K1903" s="241"/>
      <c r="L1903" s="246"/>
      <c r="M1903" s="247"/>
      <c r="N1903" s="248"/>
      <c r="O1903" s="248"/>
      <c r="P1903" s="248"/>
      <c r="Q1903" s="248"/>
      <c r="R1903" s="248"/>
      <c r="S1903" s="248"/>
      <c r="T1903" s="249"/>
      <c r="U1903" s="14"/>
      <c r="V1903" s="14"/>
      <c r="W1903" s="14"/>
      <c r="X1903" s="14"/>
      <c r="Y1903" s="14"/>
      <c r="Z1903" s="14"/>
      <c r="AA1903" s="14"/>
      <c r="AB1903" s="14"/>
      <c r="AC1903" s="14"/>
      <c r="AD1903" s="14"/>
      <c r="AE1903" s="14"/>
      <c r="AT1903" s="250" t="s">
        <v>152</v>
      </c>
      <c r="AU1903" s="250" t="s">
        <v>150</v>
      </c>
      <c r="AV1903" s="14" t="s">
        <v>150</v>
      </c>
      <c r="AW1903" s="14" t="s">
        <v>30</v>
      </c>
      <c r="AX1903" s="14" t="s">
        <v>73</v>
      </c>
      <c r="AY1903" s="250" t="s">
        <v>141</v>
      </c>
    </row>
    <row r="1904" s="13" customFormat="1">
      <c r="A1904" s="13"/>
      <c r="B1904" s="229"/>
      <c r="C1904" s="230"/>
      <c r="D1904" s="231" t="s">
        <v>152</v>
      </c>
      <c r="E1904" s="232" t="s">
        <v>1</v>
      </c>
      <c r="F1904" s="233" t="s">
        <v>202</v>
      </c>
      <c r="G1904" s="230"/>
      <c r="H1904" s="232" t="s">
        <v>1</v>
      </c>
      <c r="I1904" s="234"/>
      <c r="J1904" s="230"/>
      <c r="K1904" s="230"/>
      <c r="L1904" s="235"/>
      <c r="M1904" s="236"/>
      <c r="N1904" s="237"/>
      <c r="O1904" s="237"/>
      <c r="P1904" s="237"/>
      <c r="Q1904" s="237"/>
      <c r="R1904" s="237"/>
      <c r="S1904" s="237"/>
      <c r="T1904" s="238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39" t="s">
        <v>152</v>
      </c>
      <c r="AU1904" s="239" t="s">
        <v>150</v>
      </c>
      <c r="AV1904" s="13" t="s">
        <v>81</v>
      </c>
      <c r="AW1904" s="13" t="s">
        <v>30</v>
      </c>
      <c r="AX1904" s="13" t="s">
        <v>73</v>
      </c>
      <c r="AY1904" s="239" t="s">
        <v>141</v>
      </c>
    </row>
    <row r="1905" s="14" customFormat="1">
      <c r="A1905" s="14"/>
      <c r="B1905" s="240"/>
      <c r="C1905" s="241"/>
      <c r="D1905" s="231" t="s">
        <v>152</v>
      </c>
      <c r="E1905" s="242" t="s">
        <v>1</v>
      </c>
      <c r="F1905" s="243" t="s">
        <v>203</v>
      </c>
      <c r="G1905" s="241"/>
      <c r="H1905" s="244">
        <v>25.02</v>
      </c>
      <c r="I1905" s="245"/>
      <c r="J1905" s="241"/>
      <c r="K1905" s="241"/>
      <c r="L1905" s="246"/>
      <c r="M1905" s="247"/>
      <c r="N1905" s="248"/>
      <c r="O1905" s="248"/>
      <c r="P1905" s="248"/>
      <c r="Q1905" s="248"/>
      <c r="R1905" s="248"/>
      <c r="S1905" s="248"/>
      <c r="T1905" s="249"/>
      <c r="U1905" s="14"/>
      <c r="V1905" s="14"/>
      <c r="W1905" s="14"/>
      <c r="X1905" s="14"/>
      <c r="Y1905" s="14"/>
      <c r="Z1905" s="14"/>
      <c r="AA1905" s="14"/>
      <c r="AB1905" s="14"/>
      <c r="AC1905" s="14"/>
      <c r="AD1905" s="14"/>
      <c r="AE1905" s="14"/>
      <c r="AT1905" s="250" t="s">
        <v>152</v>
      </c>
      <c r="AU1905" s="250" t="s">
        <v>150</v>
      </c>
      <c r="AV1905" s="14" t="s">
        <v>150</v>
      </c>
      <c r="AW1905" s="14" t="s">
        <v>30</v>
      </c>
      <c r="AX1905" s="14" t="s">
        <v>73</v>
      </c>
      <c r="AY1905" s="250" t="s">
        <v>141</v>
      </c>
    </row>
    <row r="1906" s="13" customFormat="1">
      <c r="A1906" s="13"/>
      <c r="B1906" s="229"/>
      <c r="C1906" s="230"/>
      <c r="D1906" s="231" t="s">
        <v>152</v>
      </c>
      <c r="E1906" s="232" t="s">
        <v>1</v>
      </c>
      <c r="F1906" s="233" t="s">
        <v>204</v>
      </c>
      <c r="G1906" s="230"/>
      <c r="H1906" s="232" t="s">
        <v>1</v>
      </c>
      <c r="I1906" s="234"/>
      <c r="J1906" s="230"/>
      <c r="K1906" s="230"/>
      <c r="L1906" s="235"/>
      <c r="M1906" s="236"/>
      <c r="N1906" s="237"/>
      <c r="O1906" s="237"/>
      <c r="P1906" s="237"/>
      <c r="Q1906" s="237"/>
      <c r="R1906" s="237"/>
      <c r="S1906" s="237"/>
      <c r="T1906" s="238"/>
      <c r="U1906" s="13"/>
      <c r="V1906" s="13"/>
      <c r="W1906" s="13"/>
      <c r="X1906" s="13"/>
      <c r="Y1906" s="13"/>
      <c r="Z1906" s="13"/>
      <c r="AA1906" s="13"/>
      <c r="AB1906" s="13"/>
      <c r="AC1906" s="13"/>
      <c r="AD1906" s="13"/>
      <c r="AE1906" s="13"/>
      <c r="AT1906" s="239" t="s">
        <v>152</v>
      </c>
      <c r="AU1906" s="239" t="s">
        <v>150</v>
      </c>
      <c r="AV1906" s="13" t="s">
        <v>81</v>
      </c>
      <c r="AW1906" s="13" t="s">
        <v>30</v>
      </c>
      <c r="AX1906" s="13" t="s">
        <v>73</v>
      </c>
      <c r="AY1906" s="239" t="s">
        <v>141</v>
      </c>
    </row>
    <row r="1907" s="14" customFormat="1">
      <c r="A1907" s="14"/>
      <c r="B1907" s="240"/>
      <c r="C1907" s="241"/>
      <c r="D1907" s="231" t="s">
        <v>152</v>
      </c>
      <c r="E1907" s="242" t="s">
        <v>1</v>
      </c>
      <c r="F1907" s="243" t="s">
        <v>205</v>
      </c>
      <c r="G1907" s="241"/>
      <c r="H1907" s="244">
        <v>16.561</v>
      </c>
      <c r="I1907" s="245"/>
      <c r="J1907" s="241"/>
      <c r="K1907" s="241"/>
      <c r="L1907" s="246"/>
      <c r="M1907" s="247"/>
      <c r="N1907" s="248"/>
      <c r="O1907" s="248"/>
      <c r="P1907" s="248"/>
      <c r="Q1907" s="248"/>
      <c r="R1907" s="248"/>
      <c r="S1907" s="248"/>
      <c r="T1907" s="249"/>
      <c r="U1907" s="14"/>
      <c r="V1907" s="14"/>
      <c r="W1907" s="14"/>
      <c r="X1907" s="14"/>
      <c r="Y1907" s="14"/>
      <c r="Z1907" s="14"/>
      <c r="AA1907" s="14"/>
      <c r="AB1907" s="14"/>
      <c r="AC1907" s="14"/>
      <c r="AD1907" s="14"/>
      <c r="AE1907" s="14"/>
      <c r="AT1907" s="250" t="s">
        <v>152</v>
      </c>
      <c r="AU1907" s="250" t="s">
        <v>150</v>
      </c>
      <c r="AV1907" s="14" t="s">
        <v>150</v>
      </c>
      <c r="AW1907" s="14" t="s">
        <v>30</v>
      </c>
      <c r="AX1907" s="14" t="s">
        <v>73</v>
      </c>
      <c r="AY1907" s="250" t="s">
        <v>141</v>
      </c>
    </row>
    <row r="1908" s="13" customFormat="1">
      <c r="A1908" s="13"/>
      <c r="B1908" s="229"/>
      <c r="C1908" s="230"/>
      <c r="D1908" s="231" t="s">
        <v>152</v>
      </c>
      <c r="E1908" s="232" t="s">
        <v>1</v>
      </c>
      <c r="F1908" s="233" t="s">
        <v>2110</v>
      </c>
      <c r="G1908" s="230"/>
      <c r="H1908" s="232" t="s">
        <v>1</v>
      </c>
      <c r="I1908" s="234"/>
      <c r="J1908" s="230"/>
      <c r="K1908" s="230"/>
      <c r="L1908" s="235"/>
      <c r="M1908" s="236"/>
      <c r="N1908" s="237"/>
      <c r="O1908" s="237"/>
      <c r="P1908" s="237"/>
      <c r="Q1908" s="237"/>
      <c r="R1908" s="237"/>
      <c r="S1908" s="237"/>
      <c r="T1908" s="238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T1908" s="239" t="s">
        <v>152</v>
      </c>
      <c r="AU1908" s="239" t="s">
        <v>150</v>
      </c>
      <c r="AV1908" s="13" t="s">
        <v>81</v>
      </c>
      <c r="AW1908" s="13" t="s">
        <v>30</v>
      </c>
      <c r="AX1908" s="13" t="s">
        <v>73</v>
      </c>
      <c r="AY1908" s="239" t="s">
        <v>141</v>
      </c>
    </row>
    <row r="1909" s="13" customFormat="1">
      <c r="A1909" s="13"/>
      <c r="B1909" s="229"/>
      <c r="C1909" s="230"/>
      <c r="D1909" s="231" t="s">
        <v>152</v>
      </c>
      <c r="E1909" s="232" t="s">
        <v>1</v>
      </c>
      <c r="F1909" s="233" t="s">
        <v>194</v>
      </c>
      <c r="G1909" s="230"/>
      <c r="H1909" s="232" t="s">
        <v>1</v>
      </c>
      <c r="I1909" s="234"/>
      <c r="J1909" s="230"/>
      <c r="K1909" s="230"/>
      <c r="L1909" s="235"/>
      <c r="M1909" s="236"/>
      <c r="N1909" s="237"/>
      <c r="O1909" s="237"/>
      <c r="P1909" s="237"/>
      <c r="Q1909" s="237"/>
      <c r="R1909" s="237"/>
      <c r="S1909" s="237"/>
      <c r="T1909" s="238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T1909" s="239" t="s">
        <v>152</v>
      </c>
      <c r="AU1909" s="239" t="s">
        <v>150</v>
      </c>
      <c r="AV1909" s="13" t="s">
        <v>81</v>
      </c>
      <c r="AW1909" s="13" t="s">
        <v>30</v>
      </c>
      <c r="AX1909" s="13" t="s">
        <v>73</v>
      </c>
      <c r="AY1909" s="239" t="s">
        <v>141</v>
      </c>
    </row>
    <row r="1910" s="14" customFormat="1">
      <c r="A1910" s="14"/>
      <c r="B1910" s="240"/>
      <c r="C1910" s="241"/>
      <c r="D1910" s="231" t="s">
        <v>152</v>
      </c>
      <c r="E1910" s="242" t="s">
        <v>1</v>
      </c>
      <c r="F1910" s="243" t="s">
        <v>233</v>
      </c>
      <c r="G1910" s="241"/>
      <c r="H1910" s="244">
        <v>19.779</v>
      </c>
      <c r="I1910" s="245"/>
      <c r="J1910" s="241"/>
      <c r="K1910" s="241"/>
      <c r="L1910" s="246"/>
      <c r="M1910" s="247"/>
      <c r="N1910" s="248"/>
      <c r="O1910" s="248"/>
      <c r="P1910" s="248"/>
      <c r="Q1910" s="248"/>
      <c r="R1910" s="248"/>
      <c r="S1910" s="248"/>
      <c r="T1910" s="249"/>
      <c r="U1910" s="14"/>
      <c r="V1910" s="14"/>
      <c r="W1910" s="14"/>
      <c r="X1910" s="14"/>
      <c r="Y1910" s="14"/>
      <c r="Z1910" s="14"/>
      <c r="AA1910" s="14"/>
      <c r="AB1910" s="14"/>
      <c r="AC1910" s="14"/>
      <c r="AD1910" s="14"/>
      <c r="AE1910" s="14"/>
      <c r="AT1910" s="250" t="s">
        <v>152</v>
      </c>
      <c r="AU1910" s="250" t="s">
        <v>150</v>
      </c>
      <c r="AV1910" s="14" t="s">
        <v>150</v>
      </c>
      <c r="AW1910" s="14" t="s">
        <v>30</v>
      </c>
      <c r="AX1910" s="14" t="s">
        <v>73</v>
      </c>
      <c r="AY1910" s="250" t="s">
        <v>141</v>
      </c>
    </row>
    <row r="1911" s="13" customFormat="1">
      <c r="A1911" s="13"/>
      <c r="B1911" s="229"/>
      <c r="C1911" s="230"/>
      <c r="D1911" s="231" t="s">
        <v>152</v>
      </c>
      <c r="E1911" s="232" t="s">
        <v>1</v>
      </c>
      <c r="F1911" s="233" t="s">
        <v>234</v>
      </c>
      <c r="G1911" s="230"/>
      <c r="H1911" s="232" t="s">
        <v>1</v>
      </c>
      <c r="I1911" s="234"/>
      <c r="J1911" s="230"/>
      <c r="K1911" s="230"/>
      <c r="L1911" s="235"/>
      <c r="M1911" s="236"/>
      <c r="N1911" s="237"/>
      <c r="O1911" s="237"/>
      <c r="P1911" s="237"/>
      <c r="Q1911" s="237"/>
      <c r="R1911" s="237"/>
      <c r="S1911" s="237"/>
      <c r="T1911" s="238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T1911" s="239" t="s">
        <v>152</v>
      </c>
      <c r="AU1911" s="239" t="s">
        <v>150</v>
      </c>
      <c r="AV1911" s="13" t="s">
        <v>81</v>
      </c>
      <c r="AW1911" s="13" t="s">
        <v>30</v>
      </c>
      <c r="AX1911" s="13" t="s">
        <v>73</v>
      </c>
      <c r="AY1911" s="239" t="s">
        <v>141</v>
      </c>
    </row>
    <row r="1912" s="14" customFormat="1">
      <c r="A1912" s="14"/>
      <c r="B1912" s="240"/>
      <c r="C1912" s="241"/>
      <c r="D1912" s="231" t="s">
        <v>152</v>
      </c>
      <c r="E1912" s="242" t="s">
        <v>1</v>
      </c>
      <c r="F1912" s="243" t="s">
        <v>235</v>
      </c>
      <c r="G1912" s="241"/>
      <c r="H1912" s="244">
        <v>8.9979999999999993</v>
      </c>
      <c r="I1912" s="245"/>
      <c r="J1912" s="241"/>
      <c r="K1912" s="241"/>
      <c r="L1912" s="246"/>
      <c r="M1912" s="247"/>
      <c r="N1912" s="248"/>
      <c r="O1912" s="248"/>
      <c r="P1912" s="248"/>
      <c r="Q1912" s="248"/>
      <c r="R1912" s="248"/>
      <c r="S1912" s="248"/>
      <c r="T1912" s="249"/>
      <c r="U1912" s="14"/>
      <c r="V1912" s="14"/>
      <c r="W1912" s="14"/>
      <c r="X1912" s="14"/>
      <c r="Y1912" s="14"/>
      <c r="Z1912" s="14"/>
      <c r="AA1912" s="14"/>
      <c r="AB1912" s="14"/>
      <c r="AC1912" s="14"/>
      <c r="AD1912" s="14"/>
      <c r="AE1912" s="14"/>
      <c r="AT1912" s="250" t="s">
        <v>152</v>
      </c>
      <c r="AU1912" s="250" t="s">
        <v>150</v>
      </c>
      <c r="AV1912" s="14" t="s">
        <v>150</v>
      </c>
      <c r="AW1912" s="14" t="s">
        <v>30</v>
      </c>
      <c r="AX1912" s="14" t="s">
        <v>73</v>
      </c>
      <c r="AY1912" s="250" t="s">
        <v>141</v>
      </c>
    </row>
    <row r="1913" s="13" customFormat="1">
      <c r="A1913" s="13"/>
      <c r="B1913" s="229"/>
      <c r="C1913" s="230"/>
      <c r="D1913" s="231" t="s">
        <v>152</v>
      </c>
      <c r="E1913" s="232" t="s">
        <v>1</v>
      </c>
      <c r="F1913" s="233" t="s">
        <v>200</v>
      </c>
      <c r="G1913" s="230"/>
      <c r="H1913" s="232" t="s">
        <v>1</v>
      </c>
      <c r="I1913" s="234"/>
      <c r="J1913" s="230"/>
      <c r="K1913" s="230"/>
      <c r="L1913" s="235"/>
      <c r="M1913" s="236"/>
      <c r="N1913" s="237"/>
      <c r="O1913" s="237"/>
      <c r="P1913" s="237"/>
      <c r="Q1913" s="237"/>
      <c r="R1913" s="237"/>
      <c r="S1913" s="237"/>
      <c r="T1913" s="238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39" t="s">
        <v>152</v>
      </c>
      <c r="AU1913" s="239" t="s">
        <v>150</v>
      </c>
      <c r="AV1913" s="13" t="s">
        <v>81</v>
      </c>
      <c r="AW1913" s="13" t="s">
        <v>30</v>
      </c>
      <c r="AX1913" s="13" t="s">
        <v>73</v>
      </c>
      <c r="AY1913" s="239" t="s">
        <v>141</v>
      </c>
    </row>
    <row r="1914" s="14" customFormat="1">
      <c r="A1914" s="14"/>
      <c r="B1914" s="240"/>
      <c r="C1914" s="241"/>
      <c r="D1914" s="231" t="s">
        <v>152</v>
      </c>
      <c r="E1914" s="242" t="s">
        <v>1</v>
      </c>
      <c r="F1914" s="243" t="s">
        <v>236</v>
      </c>
      <c r="G1914" s="241"/>
      <c r="H1914" s="244">
        <v>31.59</v>
      </c>
      <c r="I1914" s="245"/>
      <c r="J1914" s="241"/>
      <c r="K1914" s="241"/>
      <c r="L1914" s="246"/>
      <c r="M1914" s="247"/>
      <c r="N1914" s="248"/>
      <c r="O1914" s="248"/>
      <c r="P1914" s="248"/>
      <c r="Q1914" s="248"/>
      <c r="R1914" s="248"/>
      <c r="S1914" s="248"/>
      <c r="T1914" s="249"/>
      <c r="U1914" s="14"/>
      <c r="V1914" s="14"/>
      <c r="W1914" s="14"/>
      <c r="X1914" s="14"/>
      <c r="Y1914" s="14"/>
      <c r="Z1914" s="14"/>
      <c r="AA1914" s="14"/>
      <c r="AB1914" s="14"/>
      <c r="AC1914" s="14"/>
      <c r="AD1914" s="14"/>
      <c r="AE1914" s="14"/>
      <c r="AT1914" s="250" t="s">
        <v>152</v>
      </c>
      <c r="AU1914" s="250" t="s">
        <v>150</v>
      </c>
      <c r="AV1914" s="14" t="s">
        <v>150</v>
      </c>
      <c r="AW1914" s="14" t="s">
        <v>30</v>
      </c>
      <c r="AX1914" s="14" t="s">
        <v>73</v>
      </c>
      <c r="AY1914" s="250" t="s">
        <v>141</v>
      </c>
    </row>
    <row r="1915" s="13" customFormat="1">
      <c r="A1915" s="13"/>
      <c r="B1915" s="229"/>
      <c r="C1915" s="230"/>
      <c r="D1915" s="231" t="s">
        <v>152</v>
      </c>
      <c r="E1915" s="232" t="s">
        <v>1</v>
      </c>
      <c r="F1915" s="233" t="s">
        <v>202</v>
      </c>
      <c r="G1915" s="230"/>
      <c r="H1915" s="232" t="s">
        <v>1</v>
      </c>
      <c r="I1915" s="234"/>
      <c r="J1915" s="230"/>
      <c r="K1915" s="230"/>
      <c r="L1915" s="235"/>
      <c r="M1915" s="236"/>
      <c r="N1915" s="237"/>
      <c r="O1915" s="237"/>
      <c r="P1915" s="237"/>
      <c r="Q1915" s="237"/>
      <c r="R1915" s="237"/>
      <c r="S1915" s="237"/>
      <c r="T1915" s="238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T1915" s="239" t="s">
        <v>152</v>
      </c>
      <c r="AU1915" s="239" t="s">
        <v>150</v>
      </c>
      <c r="AV1915" s="13" t="s">
        <v>81</v>
      </c>
      <c r="AW1915" s="13" t="s">
        <v>30</v>
      </c>
      <c r="AX1915" s="13" t="s">
        <v>73</v>
      </c>
      <c r="AY1915" s="239" t="s">
        <v>141</v>
      </c>
    </row>
    <row r="1916" s="14" customFormat="1">
      <c r="A1916" s="14"/>
      <c r="B1916" s="240"/>
      <c r="C1916" s="241"/>
      <c r="D1916" s="231" t="s">
        <v>152</v>
      </c>
      <c r="E1916" s="242" t="s">
        <v>1</v>
      </c>
      <c r="F1916" s="243" t="s">
        <v>256</v>
      </c>
      <c r="G1916" s="241"/>
      <c r="H1916" s="244">
        <v>57.878</v>
      </c>
      <c r="I1916" s="245"/>
      <c r="J1916" s="241"/>
      <c r="K1916" s="241"/>
      <c r="L1916" s="246"/>
      <c r="M1916" s="247"/>
      <c r="N1916" s="248"/>
      <c r="O1916" s="248"/>
      <c r="P1916" s="248"/>
      <c r="Q1916" s="248"/>
      <c r="R1916" s="248"/>
      <c r="S1916" s="248"/>
      <c r="T1916" s="249"/>
      <c r="U1916" s="14"/>
      <c r="V1916" s="14"/>
      <c r="W1916" s="14"/>
      <c r="X1916" s="14"/>
      <c r="Y1916" s="14"/>
      <c r="Z1916" s="14"/>
      <c r="AA1916" s="14"/>
      <c r="AB1916" s="14"/>
      <c r="AC1916" s="14"/>
      <c r="AD1916" s="14"/>
      <c r="AE1916" s="14"/>
      <c r="AT1916" s="250" t="s">
        <v>152</v>
      </c>
      <c r="AU1916" s="250" t="s">
        <v>150</v>
      </c>
      <c r="AV1916" s="14" t="s">
        <v>150</v>
      </c>
      <c r="AW1916" s="14" t="s">
        <v>30</v>
      </c>
      <c r="AX1916" s="14" t="s">
        <v>73</v>
      </c>
      <c r="AY1916" s="250" t="s">
        <v>141</v>
      </c>
    </row>
    <row r="1917" s="13" customFormat="1">
      <c r="A1917" s="13"/>
      <c r="B1917" s="229"/>
      <c r="C1917" s="230"/>
      <c r="D1917" s="231" t="s">
        <v>152</v>
      </c>
      <c r="E1917" s="232" t="s">
        <v>1</v>
      </c>
      <c r="F1917" s="233" t="s">
        <v>204</v>
      </c>
      <c r="G1917" s="230"/>
      <c r="H1917" s="232" t="s">
        <v>1</v>
      </c>
      <c r="I1917" s="234"/>
      <c r="J1917" s="230"/>
      <c r="K1917" s="230"/>
      <c r="L1917" s="235"/>
      <c r="M1917" s="236"/>
      <c r="N1917" s="237"/>
      <c r="O1917" s="237"/>
      <c r="P1917" s="237"/>
      <c r="Q1917" s="237"/>
      <c r="R1917" s="237"/>
      <c r="S1917" s="237"/>
      <c r="T1917" s="238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T1917" s="239" t="s">
        <v>152</v>
      </c>
      <c r="AU1917" s="239" t="s">
        <v>150</v>
      </c>
      <c r="AV1917" s="13" t="s">
        <v>81</v>
      </c>
      <c r="AW1917" s="13" t="s">
        <v>30</v>
      </c>
      <c r="AX1917" s="13" t="s">
        <v>73</v>
      </c>
      <c r="AY1917" s="239" t="s">
        <v>141</v>
      </c>
    </row>
    <row r="1918" s="14" customFormat="1">
      <c r="A1918" s="14"/>
      <c r="B1918" s="240"/>
      <c r="C1918" s="241"/>
      <c r="D1918" s="231" t="s">
        <v>152</v>
      </c>
      <c r="E1918" s="242" t="s">
        <v>1</v>
      </c>
      <c r="F1918" s="243" t="s">
        <v>238</v>
      </c>
      <c r="G1918" s="241"/>
      <c r="H1918" s="244">
        <v>45.761000000000003</v>
      </c>
      <c r="I1918" s="245"/>
      <c r="J1918" s="241"/>
      <c r="K1918" s="241"/>
      <c r="L1918" s="246"/>
      <c r="M1918" s="247"/>
      <c r="N1918" s="248"/>
      <c r="O1918" s="248"/>
      <c r="P1918" s="248"/>
      <c r="Q1918" s="248"/>
      <c r="R1918" s="248"/>
      <c r="S1918" s="248"/>
      <c r="T1918" s="249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50" t="s">
        <v>152</v>
      </c>
      <c r="AU1918" s="250" t="s">
        <v>150</v>
      </c>
      <c r="AV1918" s="14" t="s">
        <v>150</v>
      </c>
      <c r="AW1918" s="14" t="s">
        <v>30</v>
      </c>
      <c r="AX1918" s="14" t="s">
        <v>73</v>
      </c>
      <c r="AY1918" s="250" t="s">
        <v>141</v>
      </c>
    </row>
    <row r="1919" s="13" customFormat="1">
      <c r="A1919" s="13"/>
      <c r="B1919" s="229"/>
      <c r="C1919" s="230"/>
      <c r="D1919" s="231" t="s">
        <v>152</v>
      </c>
      <c r="E1919" s="232" t="s">
        <v>1</v>
      </c>
      <c r="F1919" s="233" t="s">
        <v>239</v>
      </c>
      <c r="G1919" s="230"/>
      <c r="H1919" s="232" t="s">
        <v>1</v>
      </c>
      <c r="I1919" s="234"/>
      <c r="J1919" s="230"/>
      <c r="K1919" s="230"/>
      <c r="L1919" s="235"/>
      <c r="M1919" s="236"/>
      <c r="N1919" s="237"/>
      <c r="O1919" s="237"/>
      <c r="P1919" s="237"/>
      <c r="Q1919" s="237"/>
      <c r="R1919" s="237"/>
      <c r="S1919" s="237"/>
      <c r="T1919" s="238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T1919" s="239" t="s">
        <v>152</v>
      </c>
      <c r="AU1919" s="239" t="s">
        <v>150</v>
      </c>
      <c r="AV1919" s="13" t="s">
        <v>81</v>
      </c>
      <c r="AW1919" s="13" t="s">
        <v>30</v>
      </c>
      <c r="AX1919" s="13" t="s">
        <v>73</v>
      </c>
      <c r="AY1919" s="239" t="s">
        <v>141</v>
      </c>
    </row>
    <row r="1920" s="14" customFormat="1">
      <c r="A1920" s="14"/>
      <c r="B1920" s="240"/>
      <c r="C1920" s="241"/>
      <c r="D1920" s="231" t="s">
        <v>152</v>
      </c>
      <c r="E1920" s="242" t="s">
        <v>1</v>
      </c>
      <c r="F1920" s="243" t="s">
        <v>240</v>
      </c>
      <c r="G1920" s="241"/>
      <c r="H1920" s="244">
        <v>14.019</v>
      </c>
      <c r="I1920" s="245"/>
      <c r="J1920" s="241"/>
      <c r="K1920" s="241"/>
      <c r="L1920" s="246"/>
      <c r="M1920" s="247"/>
      <c r="N1920" s="248"/>
      <c r="O1920" s="248"/>
      <c r="P1920" s="248"/>
      <c r="Q1920" s="248"/>
      <c r="R1920" s="248"/>
      <c r="S1920" s="248"/>
      <c r="T1920" s="249"/>
      <c r="U1920" s="14"/>
      <c r="V1920" s="14"/>
      <c r="W1920" s="14"/>
      <c r="X1920" s="14"/>
      <c r="Y1920" s="14"/>
      <c r="Z1920" s="14"/>
      <c r="AA1920" s="14"/>
      <c r="AB1920" s="14"/>
      <c r="AC1920" s="14"/>
      <c r="AD1920" s="14"/>
      <c r="AE1920" s="14"/>
      <c r="AT1920" s="250" t="s">
        <v>152</v>
      </c>
      <c r="AU1920" s="250" t="s">
        <v>150</v>
      </c>
      <c r="AV1920" s="14" t="s">
        <v>150</v>
      </c>
      <c r="AW1920" s="14" t="s">
        <v>30</v>
      </c>
      <c r="AX1920" s="14" t="s">
        <v>73</v>
      </c>
      <c r="AY1920" s="250" t="s">
        <v>141</v>
      </c>
    </row>
    <row r="1921" s="13" customFormat="1">
      <c r="A1921" s="13"/>
      <c r="B1921" s="229"/>
      <c r="C1921" s="230"/>
      <c r="D1921" s="231" t="s">
        <v>152</v>
      </c>
      <c r="E1921" s="232" t="s">
        <v>1</v>
      </c>
      <c r="F1921" s="233" t="s">
        <v>241</v>
      </c>
      <c r="G1921" s="230"/>
      <c r="H1921" s="232" t="s">
        <v>1</v>
      </c>
      <c r="I1921" s="234"/>
      <c r="J1921" s="230"/>
      <c r="K1921" s="230"/>
      <c r="L1921" s="235"/>
      <c r="M1921" s="236"/>
      <c r="N1921" s="237"/>
      <c r="O1921" s="237"/>
      <c r="P1921" s="237"/>
      <c r="Q1921" s="237"/>
      <c r="R1921" s="237"/>
      <c r="S1921" s="237"/>
      <c r="T1921" s="238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T1921" s="239" t="s">
        <v>152</v>
      </c>
      <c r="AU1921" s="239" t="s">
        <v>150</v>
      </c>
      <c r="AV1921" s="13" t="s">
        <v>81</v>
      </c>
      <c r="AW1921" s="13" t="s">
        <v>30</v>
      </c>
      <c r="AX1921" s="13" t="s">
        <v>73</v>
      </c>
      <c r="AY1921" s="239" t="s">
        <v>141</v>
      </c>
    </row>
    <row r="1922" s="14" customFormat="1">
      <c r="A1922" s="14"/>
      <c r="B1922" s="240"/>
      <c r="C1922" s="241"/>
      <c r="D1922" s="231" t="s">
        <v>152</v>
      </c>
      <c r="E1922" s="242" t="s">
        <v>1</v>
      </c>
      <c r="F1922" s="243" t="s">
        <v>2111</v>
      </c>
      <c r="G1922" s="241"/>
      <c r="H1922" s="244">
        <v>5.5499999999999998</v>
      </c>
      <c r="I1922" s="245"/>
      <c r="J1922" s="241"/>
      <c r="K1922" s="241"/>
      <c r="L1922" s="246"/>
      <c r="M1922" s="247"/>
      <c r="N1922" s="248"/>
      <c r="O1922" s="248"/>
      <c r="P1922" s="248"/>
      <c r="Q1922" s="248"/>
      <c r="R1922" s="248"/>
      <c r="S1922" s="248"/>
      <c r="T1922" s="249"/>
      <c r="U1922" s="14"/>
      <c r="V1922" s="14"/>
      <c r="W1922" s="14"/>
      <c r="X1922" s="14"/>
      <c r="Y1922" s="14"/>
      <c r="Z1922" s="14"/>
      <c r="AA1922" s="14"/>
      <c r="AB1922" s="14"/>
      <c r="AC1922" s="14"/>
      <c r="AD1922" s="14"/>
      <c r="AE1922" s="14"/>
      <c r="AT1922" s="250" t="s">
        <v>152</v>
      </c>
      <c r="AU1922" s="250" t="s">
        <v>150</v>
      </c>
      <c r="AV1922" s="14" t="s">
        <v>150</v>
      </c>
      <c r="AW1922" s="14" t="s">
        <v>30</v>
      </c>
      <c r="AX1922" s="14" t="s">
        <v>73</v>
      </c>
      <c r="AY1922" s="250" t="s">
        <v>141</v>
      </c>
    </row>
    <row r="1923" s="13" customFormat="1">
      <c r="A1923" s="13"/>
      <c r="B1923" s="229"/>
      <c r="C1923" s="230"/>
      <c r="D1923" s="231" t="s">
        <v>152</v>
      </c>
      <c r="E1923" s="232" t="s">
        <v>1</v>
      </c>
      <c r="F1923" s="233" t="s">
        <v>243</v>
      </c>
      <c r="G1923" s="230"/>
      <c r="H1923" s="232" t="s">
        <v>1</v>
      </c>
      <c r="I1923" s="234"/>
      <c r="J1923" s="230"/>
      <c r="K1923" s="230"/>
      <c r="L1923" s="235"/>
      <c r="M1923" s="236"/>
      <c r="N1923" s="237"/>
      <c r="O1923" s="237"/>
      <c r="P1923" s="237"/>
      <c r="Q1923" s="237"/>
      <c r="R1923" s="237"/>
      <c r="S1923" s="237"/>
      <c r="T1923" s="238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T1923" s="239" t="s">
        <v>152</v>
      </c>
      <c r="AU1923" s="239" t="s">
        <v>150</v>
      </c>
      <c r="AV1923" s="13" t="s">
        <v>81</v>
      </c>
      <c r="AW1923" s="13" t="s">
        <v>30</v>
      </c>
      <c r="AX1923" s="13" t="s">
        <v>73</v>
      </c>
      <c r="AY1923" s="239" t="s">
        <v>141</v>
      </c>
    </row>
    <row r="1924" s="14" customFormat="1">
      <c r="A1924" s="14"/>
      <c r="B1924" s="240"/>
      <c r="C1924" s="241"/>
      <c r="D1924" s="231" t="s">
        <v>152</v>
      </c>
      <c r="E1924" s="242" t="s">
        <v>1</v>
      </c>
      <c r="F1924" s="243" t="s">
        <v>244</v>
      </c>
      <c r="G1924" s="241"/>
      <c r="H1924" s="244">
        <v>-28.704999999999998</v>
      </c>
      <c r="I1924" s="245"/>
      <c r="J1924" s="241"/>
      <c r="K1924" s="241"/>
      <c r="L1924" s="246"/>
      <c r="M1924" s="247"/>
      <c r="N1924" s="248"/>
      <c r="O1924" s="248"/>
      <c r="P1924" s="248"/>
      <c r="Q1924" s="248"/>
      <c r="R1924" s="248"/>
      <c r="S1924" s="248"/>
      <c r="T1924" s="249"/>
      <c r="U1924" s="14"/>
      <c r="V1924" s="14"/>
      <c r="W1924" s="14"/>
      <c r="X1924" s="14"/>
      <c r="Y1924" s="14"/>
      <c r="Z1924" s="14"/>
      <c r="AA1924" s="14"/>
      <c r="AB1924" s="14"/>
      <c r="AC1924" s="14"/>
      <c r="AD1924" s="14"/>
      <c r="AE1924" s="14"/>
      <c r="AT1924" s="250" t="s">
        <v>152</v>
      </c>
      <c r="AU1924" s="250" t="s">
        <v>150</v>
      </c>
      <c r="AV1924" s="14" t="s">
        <v>150</v>
      </c>
      <c r="AW1924" s="14" t="s">
        <v>30</v>
      </c>
      <c r="AX1924" s="14" t="s">
        <v>73</v>
      </c>
      <c r="AY1924" s="250" t="s">
        <v>141</v>
      </c>
    </row>
    <row r="1925" s="15" customFormat="1">
      <c r="A1925" s="15"/>
      <c r="B1925" s="251"/>
      <c r="C1925" s="252"/>
      <c r="D1925" s="231" t="s">
        <v>152</v>
      </c>
      <c r="E1925" s="253" t="s">
        <v>1</v>
      </c>
      <c r="F1925" s="254" t="s">
        <v>170</v>
      </c>
      <c r="G1925" s="252"/>
      <c r="H1925" s="255">
        <v>213.345</v>
      </c>
      <c r="I1925" s="256"/>
      <c r="J1925" s="252"/>
      <c r="K1925" s="252"/>
      <c r="L1925" s="257"/>
      <c r="M1925" s="258"/>
      <c r="N1925" s="259"/>
      <c r="O1925" s="259"/>
      <c r="P1925" s="259"/>
      <c r="Q1925" s="259"/>
      <c r="R1925" s="259"/>
      <c r="S1925" s="259"/>
      <c r="T1925" s="260"/>
      <c r="U1925" s="15"/>
      <c r="V1925" s="15"/>
      <c r="W1925" s="15"/>
      <c r="X1925" s="15"/>
      <c r="Y1925" s="15"/>
      <c r="Z1925" s="15"/>
      <c r="AA1925" s="15"/>
      <c r="AB1925" s="15"/>
      <c r="AC1925" s="15"/>
      <c r="AD1925" s="15"/>
      <c r="AE1925" s="15"/>
      <c r="AT1925" s="261" t="s">
        <v>152</v>
      </c>
      <c r="AU1925" s="261" t="s">
        <v>150</v>
      </c>
      <c r="AV1925" s="15" t="s">
        <v>149</v>
      </c>
      <c r="AW1925" s="15" t="s">
        <v>30</v>
      </c>
      <c r="AX1925" s="15" t="s">
        <v>81</v>
      </c>
      <c r="AY1925" s="261" t="s">
        <v>141</v>
      </c>
    </row>
    <row r="1926" s="2" customFormat="1" ht="24.15" customHeight="1">
      <c r="A1926" s="38"/>
      <c r="B1926" s="39"/>
      <c r="C1926" s="215" t="s">
        <v>2120</v>
      </c>
      <c r="D1926" s="215" t="s">
        <v>145</v>
      </c>
      <c r="E1926" s="216" t="s">
        <v>2121</v>
      </c>
      <c r="F1926" s="217" t="s">
        <v>2122</v>
      </c>
      <c r="G1926" s="218" t="s">
        <v>148</v>
      </c>
      <c r="H1926" s="219">
        <v>213.345</v>
      </c>
      <c r="I1926" s="220"/>
      <c r="J1926" s="221">
        <f>ROUND(I1926*H1926,2)</f>
        <v>0</v>
      </c>
      <c r="K1926" s="222"/>
      <c r="L1926" s="44"/>
      <c r="M1926" s="223" t="s">
        <v>1</v>
      </c>
      <c r="N1926" s="224" t="s">
        <v>39</v>
      </c>
      <c r="O1926" s="91"/>
      <c r="P1926" s="225">
        <f>O1926*H1926</f>
        <v>0</v>
      </c>
      <c r="Q1926" s="225">
        <v>0</v>
      </c>
      <c r="R1926" s="225">
        <f>Q1926*H1926</f>
        <v>0</v>
      </c>
      <c r="S1926" s="225">
        <v>0</v>
      </c>
      <c r="T1926" s="226">
        <f>S1926*H1926</f>
        <v>0</v>
      </c>
      <c r="U1926" s="38"/>
      <c r="V1926" s="38"/>
      <c r="W1926" s="38"/>
      <c r="X1926" s="38"/>
      <c r="Y1926" s="38"/>
      <c r="Z1926" s="38"/>
      <c r="AA1926" s="38"/>
      <c r="AB1926" s="38"/>
      <c r="AC1926" s="38"/>
      <c r="AD1926" s="38"/>
      <c r="AE1926" s="38"/>
      <c r="AR1926" s="227" t="s">
        <v>457</v>
      </c>
      <c r="AT1926" s="227" t="s">
        <v>145</v>
      </c>
      <c r="AU1926" s="227" t="s">
        <v>150</v>
      </c>
      <c r="AY1926" s="17" t="s">
        <v>141</v>
      </c>
      <c r="BE1926" s="228">
        <f>IF(N1926="základní",J1926,0)</f>
        <v>0</v>
      </c>
      <c r="BF1926" s="228">
        <f>IF(N1926="snížená",J1926,0)</f>
        <v>0</v>
      </c>
      <c r="BG1926" s="228">
        <f>IF(N1926="zákl. přenesená",J1926,0)</f>
        <v>0</v>
      </c>
      <c r="BH1926" s="228">
        <f>IF(N1926="sníž. přenesená",J1926,0)</f>
        <v>0</v>
      </c>
      <c r="BI1926" s="228">
        <f>IF(N1926="nulová",J1926,0)</f>
        <v>0</v>
      </c>
      <c r="BJ1926" s="17" t="s">
        <v>150</v>
      </c>
      <c r="BK1926" s="228">
        <f>ROUND(I1926*H1926,2)</f>
        <v>0</v>
      </c>
      <c r="BL1926" s="17" t="s">
        <v>457</v>
      </c>
      <c r="BM1926" s="227" t="s">
        <v>2123</v>
      </c>
    </row>
    <row r="1927" s="13" customFormat="1">
      <c r="A1927" s="13"/>
      <c r="B1927" s="229"/>
      <c r="C1927" s="230"/>
      <c r="D1927" s="231" t="s">
        <v>152</v>
      </c>
      <c r="E1927" s="232" t="s">
        <v>1</v>
      </c>
      <c r="F1927" s="233" t="s">
        <v>2109</v>
      </c>
      <c r="G1927" s="230"/>
      <c r="H1927" s="232" t="s">
        <v>1</v>
      </c>
      <c r="I1927" s="234"/>
      <c r="J1927" s="230"/>
      <c r="K1927" s="230"/>
      <c r="L1927" s="235"/>
      <c r="M1927" s="236"/>
      <c r="N1927" s="237"/>
      <c r="O1927" s="237"/>
      <c r="P1927" s="237"/>
      <c r="Q1927" s="237"/>
      <c r="R1927" s="237"/>
      <c r="S1927" s="237"/>
      <c r="T1927" s="238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T1927" s="239" t="s">
        <v>152</v>
      </c>
      <c r="AU1927" s="239" t="s">
        <v>150</v>
      </c>
      <c r="AV1927" s="13" t="s">
        <v>81</v>
      </c>
      <c r="AW1927" s="13" t="s">
        <v>30</v>
      </c>
      <c r="AX1927" s="13" t="s">
        <v>73</v>
      </c>
      <c r="AY1927" s="239" t="s">
        <v>141</v>
      </c>
    </row>
    <row r="1928" s="13" customFormat="1">
      <c r="A1928" s="13"/>
      <c r="B1928" s="229"/>
      <c r="C1928" s="230"/>
      <c r="D1928" s="231" t="s">
        <v>152</v>
      </c>
      <c r="E1928" s="232" t="s">
        <v>1</v>
      </c>
      <c r="F1928" s="233" t="s">
        <v>194</v>
      </c>
      <c r="G1928" s="230"/>
      <c r="H1928" s="232" t="s">
        <v>1</v>
      </c>
      <c r="I1928" s="234"/>
      <c r="J1928" s="230"/>
      <c r="K1928" s="230"/>
      <c r="L1928" s="235"/>
      <c r="M1928" s="236"/>
      <c r="N1928" s="237"/>
      <c r="O1928" s="237"/>
      <c r="P1928" s="237"/>
      <c r="Q1928" s="237"/>
      <c r="R1928" s="237"/>
      <c r="S1928" s="237"/>
      <c r="T1928" s="238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T1928" s="239" t="s">
        <v>152</v>
      </c>
      <c r="AU1928" s="239" t="s">
        <v>150</v>
      </c>
      <c r="AV1928" s="13" t="s">
        <v>81</v>
      </c>
      <c r="AW1928" s="13" t="s">
        <v>30</v>
      </c>
      <c r="AX1928" s="13" t="s">
        <v>73</v>
      </c>
      <c r="AY1928" s="239" t="s">
        <v>141</v>
      </c>
    </row>
    <row r="1929" s="14" customFormat="1">
      <c r="A1929" s="14"/>
      <c r="B1929" s="240"/>
      <c r="C1929" s="241"/>
      <c r="D1929" s="231" t="s">
        <v>152</v>
      </c>
      <c r="E1929" s="242" t="s">
        <v>1</v>
      </c>
      <c r="F1929" s="243" t="s">
        <v>195</v>
      </c>
      <c r="G1929" s="241"/>
      <c r="H1929" s="244">
        <v>6.452</v>
      </c>
      <c r="I1929" s="245"/>
      <c r="J1929" s="241"/>
      <c r="K1929" s="241"/>
      <c r="L1929" s="246"/>
      <c r="M1929" s="247"/>
      <c r="N1929" s="248"/>
      <c r="O1929" s="248"/>
      <c r="P1929" s="248"/>
      <c r="Q1929" s="248"/>
      <c r="R1929" s="248"/>
      <c r="S1929" s="248"/>
      <c r="T1929" s="249"/>
      <c r="U1929" s="14"/>
      <c r="V1929" s="14"/>
      <c r="W1929" s="14"/>
      <c r="X1929" s="14"/>
      <c r="Y1929" s="14"/>
      <c r="Z1929" s="14"/>
      <c r="AA1929" s="14"/>
      <c r="AB1929" s="14"/>
      <c r="AC1929" s="14"/>
      <c r="AD1929" s="14"/>
      <c r="AE1929" s="14"/>
      <c r="AT1929" s="250" t="s">
        <v>152</v>
      </c>
      <c r="AU1929" s="250" t="s">
        <v>150</v>
      </c>
      <c r="AV1929" s="14" t="s">
        <v>150</v>
      </c>
      <c r="AW1929" s="14" t="s">
        <v>30</v>
      </c>
      <c r="AX1929" s="14" t="s">
        <v>73</v>
      </c>
      <c r="AY1929" s="250" t="s">
        <v>141</v>
      </c>
    </row>
    <row r="1930" s="13" customFormat="1">
      <c r="A1930" s="13"/>
      <c r="B1930" s="229"/>
      <c r="C1930" s="230"/>
      <c r="D1930" s="231" t="s">
        <v>152</v>
      </c>
      <c r="E1930" s="232" t="s">
        <v>1</v>
      </c>
      <c r="F1930" s="233" t="s">
        <v>196</v>
      </c>
      <c r="G1930" s="230"/>
      <c r="H1930" s="232" t="s">
        <v>1</v>
      </c>
      <c r="I1930" s="234"/>
      <c r="J1930" s="230"/>
      <c r="K1930" s="230"/>
      <c r="L1930" s="235"/>
      <c r="M1930" s="236"/>
      <c r="N1930" s="237"/>
      <c r="O1930" s="237"/>
      <c r="P1930" s="237"/>
      <c r="Q1930" s="237"/>
      <c r="R1930" s="237"/>
      <c r="S1930" s="237"/>
      <c r="T1930" s="238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T1930" s="239" t="s">
        <v>152</v>
      </c>
      <c r="AU1930" s="239" t="s">
        <v>150</v>
      </c>
      <c r="AV1930" s="13" t="s">
        <v>81</v>
      </c>
      <c r="AW1930" s="13" t="s">
        <v>30</v>
      </c>
      <c r="AX1930" s="13" t="s">
        <v>73</v>
      </c>
      <c r="AY1930" s="239" t="s">
        <v>141</v>
      </c>
    </row>
    <row r="1931" s="14" customFormat="1">
      <c r="A1931" s="14"/>
      <c r="B1931" s="240"/>
      <c r="C1931" s="241"/>
      <c r="D1931" s="231" t="s">
        <v>152</v>
      </c>
      <c r="E1931" s="242" t="s">
        <v>1</v>
      </c>
      <c r="F1931" s="243" t="s">
        <v>314</v>
      </c>
      <c r="G1931" s="241"/>
      <c r="H1931" s="244">
        <v>1.0149999999999999</v>
      </c>
      <c r="I1931" s="245"/>
      <c r="J1931" s="241"/>
      <c r="K1931" s="241"/>
      <c r="L1931" s="246"/>
      <c r="M1931" s="247"/>
      <c r="N1931" s="248"/>
      <c r="O1931" s="248"/>
      <c r="P1931" s="248"/>
      <c r="Q1931" s="248"/>
      <c r="R1931" s="248"/>
      <c r="S1931" s="248"/>
      <c r="T1931" s="249"/>
      <c r="U1931" s="14"/>
      <c r="V1931" s="14"/>
      <c r="W1931" s="14"/>
      <c r="X1931" s="14"/>
      <c r="Y1931" s="14"/>
      <c r="Z1931" s="14"/>
      <c r="AA1931" s="14"/>
      <c r="AB1931" s="14"/>
      <c r="AC1931" s="14"/>
      <c r="AD1931" s="14"/>
      <c r="AE1931" s="14"/>
      <c r="AT1931" s="250" t="s">
        <v>152</v>
      </c>
      <c r="AU1931" s="250" t="s">
        <v>150</v>
      </c>
      <c r="AV1931" s="14" t="s">
        <v>150</v>
      </c>
      <c r="AW1931" s="14" t="s">
        <v>30</v>
      </c>
      <c r="AX1931" s="14" t="s">
        <v>73</v>
      </c>
      <c r="AY1931" s="250" t="s">
        <v>141</v>
      </c>
    </row>
    <row r="1932" s="13" customFormat="1">
      <c r="A1932" s="13"/>
      <c r="B1932" s="229"/>
      <c r="C1932" s="230"/>
      <c r="D1932" s="231" t="s">
        <v>152</v>
      </c>
      <c r="E1932" s="232" t="s">
        <v>1</v>
      </c>
      <c r="F1932" s="233" t="s">
        <v>198</v>
      </c>
      <c r="G1932" s="230"/>
      <c r="H1932" s="232" t="s">
        <v>1</v>
      </c>
      <c r="I1932" s="234"/>
      <c r="J1932" s="230"/>
      <c r="K1932" s="230"/>
      <c r="L1932" s="235"/>
      <c r="M1932" s="236"/>
      <c r="N1932" s="237"/>
      <c r="O1932" s="237"/>
      <c r="P1932" s="237"/>
      <c r="Q1932" s="237"/>
      <c r="R1932" s="237"/>
      <c r="S1932" s="237"/>
      <c r="T1932" s="238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39" t="s">
        <v>152</v>
      </c>
      <c r="AU1932" s="239" t="s">
        <v>150</v>
      </c>
      <c r="AV1932" s="13" t="s">
        <v>81</v>
      </c>
      <c r="AW1932" s="13" t="s">
        <v>30</v>
      </c>
      <c r="AX1932" s="13" t="s">
        <v>73</v>
      </c>
      <c r="AY1932" s="239" t="s">
        <v>141</v>
      </c>
    </row>
    <row r="1933" s="14" customFormat="1">
      <c r="A1933" s="14"/>
      <c r="B1933" s="240"/>
      <c r="C1933" s="241"/>
      <c r="D1933" s="231" t="s">
        <v>152</v>
      </c>
      <c r="E1933" s="242" t="s">
        <v>1</v>
      </c>
      <c r="F1933" s="243" t="s">
        <v>199</v>
      </c>
      <c r="G1933" s="241"/>
      <c r="H1933" s="244">
        <v>1.8540000000000001</v>
      </c>
      <c r="I1933" s="245"/>
      <c r="J1933" s="241"/>
      <c r="K1933" s="241"/>
      <c r="L1933" s="246"/>
      <c r="M1933" s="247"/>
      <c r="N1933" s="248"/>
      <c r="O1933" s="248"/>
      <c r="P1933" s="248"/>
      <c r="Q1933" s="248"/>
      <c r="R1933" s="248"/>
      <c r="S1933" s="248"/>
      <c r="T1933" s="249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50" t="s">
        <v>152</v>
      </c>
      <c r="AU1933" s="250" t="s">
        <v>150</v>
      </c>
      <c r="AV1933" s="14" t="s">
        <v>150</v>
      </c>
      <c r="AW1933" s="14" t="s">
        <v>30</v>
      </c>
      <c r="AX1933" s="14" t="s">
        <v>73</v>
      </c>
      <c r="AY1933" s="250" t="s">
        <v>141</v>
      </c>
    </row>
    <row r="1934" s="13" customFormat="1">
      <c r="A1934" s="13"/>
      <c r="B1934" s="229"/>
      <c r="C1934" s="230"/>
      <c r="D1934" s="231" t="s">
        <v>152</v>
      </c>
      <c r="E1934" s="232" t="s">
        <v>1</v>
      </c>
      <c r="F1934" s="233" t="s">
        <v>200</v>
      </c>
      <c r="G1934" s="230"/>
      <c r="H1934" s="232" t="s">
        <v>1</v>
      </c>
      <c r="I1934" s="234"/>
      <c r="J1934" s="230"/>
      <c r="K1934" s="230"/>
      <c r="L1934" s="235"/>
      <c r="M1934" s="236"/>
      <c r="N1934" s="237"/>
      <c r="O1934" s="237"/>
      <c r="P1934" s="237"/>
      <c r="Q1934" s="237"/>
      <c r="R1934" s="237"/>
      <c r="S1934" s="237"/>
      <c r="T1934" s="238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39" t="s">
        <v>152</v>
      </c>
      <c r="AU1934" s="239" t="s">
        <v>150</v>
      </c>
      <c r="AV1934" s="13" t="s">
        <v>81</v>
      </c>
      <c r="AW1934" s="13" t="s">
        <v>30</v>
      </c>
      <c r="AX1934" s="13" t="s">
        <v>73</v>
      </c>
      <c r="AY1934" s="239" t="s">
        <v>141</v>
      </c>
    </row>
    <row r="1935" s="14" customFormat="1">
      <c r="A1935" s="14"/>
      <c r="B1935" s="240"/>
      <c r="C1935" s="241"/>
      <c r="D1935" s="231" t="s">
        <v>152</v>
      </c>
      <c r="E1935" s="242" t="s">
        <v>1</v>
      </c>
      <c r="F1935" s="243" t="s">
        <v>201</v>
      </c>
      <c r="G1935" s="241"/>
      <c r="H1935" s="244">
        <v>7.5730000000000004</v>
      </c>
      <c r="I1935" s="245"/>
      <c r="J1935" s="241"/>
      <c r="K1935" s="241"/>
      <c r="L1935" s="246"/>
      <c r="M1935" s="247"/>
      <c r="N1935" s="248"/>
      <c r="O1935" s="248"/>
      <c r="P1935" s="248"/>
      <c r="Q1935" s="248"/>
      <c r="R1935" s="248"/>
      <c r="S1935" s="248"/>
      <c r="T1935" s="249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50" t="s">
        <v>152</v>
      </c>
      <c r="AU1935" s="250" t="s">
        <v>150</v>
      </c>
      <c r="AV1935" s="14" t="s">
        <v>150</v>
      </c>
      <c r="AW1935" s="14" t="s">
        <v>30</v>
      </c>
      <c r="AX1935" s="14" t="s">
        <v>73</v>
      </c>
      <c r="AY1935" s="250" t="s">
        <v>141</v>
      </c>
    </row>
    <row r="1936" s="13" customFormat="1">
      <c r="A1936" s="13"/>
      <c r="B1936" s="229"/>
      <c r="C1936" s="230"/>
      <c r="D1936" s="231" t="s">
        <v>152</v>
      </c>
      <c r="E1936" s="232" t="s">
        <v>1</v>
      </c>
      <c r="F1936" s="233" t="s">
        <v>202</v>
      </c>
      <c r="G1936" s="230"/>
      <c r="H1936" s="232" t="s">
        <v>1</v>
      </c>
      <c r="I1936" s="234"/>
      <c r="J1936" s="230"/>
      <c r="K1936" s="230"/>
      <c r="L1936" s="235"/>
      <c r="M1936" s="236"/>
      <c r="N1936" s="237"/>
      <c r="O1936" s="237"/>
      <c r="P1936" s="237"/>
      <c r="Q1936" s="237"/>
      <c r="R1936" s="237"/>
      <c r="S1936" s="237"/>
      <c r="T1936" s="238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39" t="s">
        <v>152</v>
      </c>
      <c r="AU1936" s="239" t="s">
        <v>150</v>
      </c>
      <c r="AV1936" s="13" t="s">
        <v>81</v>
      </c>
      <c r="AW1936" s="13" t="s">
        <v>30</v>
      </c>
      <c r="AX1936" s="13" t="s">
        <v>73</v>
      </c>
      <c r="AY1936" s="239" t="s">
        <v>141</v>
      </c>
    </row>
    <row r="1937" s="14" customFormat="1">
      <c r="A1937" s="14"/>
      <c r="B1937" s="240"/>
      <c r="C1937" s="241"/>
      <c r="D1937" s="231" t="s">
        <v>152</v>
      </c>
      <c r="E1937" s="242" t="s">
        <v>1</v>
      </c>
      <c r="F1937" s="243" t="s">
        <v>203</v>
      </c>
      <c r="G1937" s="241"/>
      <c r="H1937" s="244">
        <v>25.02</v>
      </c>
      <c r="I1937" s="245"/>
      <c r="J1937" s="241"/>
      <c r="K1937" s="241"/>
      <c r="L1937" s="246"/>
      <c r="M1937" s="247"/>
      <c r="N1937" s="248"/>
      <c r="O1937" s="248"/>
      <c r="P1937" s="248"/>
      <c r="Q1937" s="248"/>
      <c r="R1937" s="248"/>
      <c r="S1937" s="248"/>
      <c r="T1937" s="249"/>
      <c r="U1937" s="14"/>
      <c r="V1937" s="14"/>
      <c r="W1937" s="14"/>
      <c r="X1937" s="14"/>
      <c r="Y1937" s="14"/>
      <c r="Z1937" s="14"/>
      <c r="AA1937" s="14"/>
      <c r="AB1937" s="14"/>
      <c r="AC1937" s="14"/>
      <c r="AD1937" s="14"/>
      <c r="AE1937" s="14"/>
      <c r="AT1937" s="250" t="s">
        <v>152</v>
      </c>
      <c r="AU1937" s="250" t="s">
        <v>150</v>
      </c>
      <c r="AV1937" s="14" t="s">
        <v>150</v>
      </c>
      <c r="AW1937" s="14" t="s">
        <v>30</v>
      </c>
      <c r="AX1937" s="14" t="s">
        <v>73</v>
      </c>
      <c r="AY1937" s="250" t="s">
        <v>141</v>
      </c>
    </row>
    <row r="1938" s="13" customFormat="1">
      <c r="A1938" s="13"/>
      <c r="B1938" s="229"/>
      <c r="C1938" s="230"/>
      <c r="D1938" s="231" t="s">
        <v>152</v>
      </c>
      <c r="E1938" s="232" t="s">
        <v>1</v>
      </c>
      <c r="F1938" s="233" t="s">
        <v>204</v>
      </c>
      <c r="G1938" s="230"/>
      <c r="H1938" s="232" t="s">
        <v>1</v>
      </c>
      <c r="I1938" s="234"/>
      <c r="J1938" s="230"/>
      <c r="K1938" s="230"/>
      <c r="L1938" s="235"/>
      <c r="M1938" s="236"/>
      <c r="N1938" s="237"/>
      <c r="O1938" s="237"/>
      <c r="P1938" s="237"/>
      <c r="Q1938" s="237"/>
      <c r="R1938" s="237"/>
      <c r="S1938" s="237"/>
      <c r="T1938" s="238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39" t="s">
        <v>152</v>
      </c>
      <c r="AU1938" s="239" t="s">
        <v>150</v>
      </c>
      <c r="AV1938" s="13" t="s">
        <v>81</v>
      </c>
      <c r="AW1938" s="13" t="s">
        <v>30</v>
      </c>
      <c r="AX1938" s="13" t="s">
        <v>73</v>
      </c>
      <c r="AY1938" s="239" t="s">
        <v>141</v>
      </c>
    </row>
    <row r="1939" s="14" customFormat="1">
      <c r="A1939" s="14"/>
      <c r="B1939" s="240"/>
      <c r="C1939" s="241"/>
      <c r="D1939" s="231" t="s">
        <v>152</v>
      </c>
      <c r="E1939" s="242" t="s">
        <v>1</v>
      </c>
      <c r="F1939" s="243" t="s">
        <v>205</v>
      </c>
      <c r="G1939" s="241"/>
      <c r="H1939" s="244">
        <v>16.561</v>
      </c>
      <c r="I1939" s="245"/>
      <c r="J1939" s="241"/>
      <c r="K1939" s="241"/>
      <c r="L1939" s="246"/>
      <c r="M1939" s="247"/>
      <c r="N1939" s="248"/>
      <c r="O1939" s="248"/>
      <c r="P1939" s="248"/>
      <c r="Q1939" s="248"/>
      <c r="R1939" s="248"/>
      <c r="S1939" s="248"/>
      <c r="T1939" s="249"/>
      <c r="U1939" s="14"/>
      <c r="V1939" s="14"/>
      <c r="W1939" s="14"/>
      <c r="X1939" s="14"/>
      <c r="Y1939" s="14"/>
      <c r="Z1939" s="14"/>
      <c r="AA1939" s="14"/>
      <c r="AB1939" s="14"/>
      <c r="AC1939" s="14"/>
      <c r="AD1939" s="14"/>
      <c r="AE1939" s="14"/>
      <c r="AT1939" s="250" t="s">
        <v>152</v>
      </c>
      <c r="AU1939" s="250" t="s">
        <v>150</v>
      </c>
      <c r="AV1939" s="14" t="s">
        <v>150</v>
      </c>
      <c r="AW1939" s="14" t="s">
        <v>30</v>
      </c>
      <c r="AX1939" s="14" t="s">
        <v>73</v>
      </c>
      <c r="AY1939" s="250" t="s">
        <v>141</v>
      </c>
    </row>
    <row r="1940" s="13" customFormat="1">
      <c r="A1940" s="13"/>
      <c r="B1940" s="229"/>
      <c r="C1940" s="230"/>
      <c r="D1940" s="231" t="s">
        <v>152</v>
      </c>
      <c r="E1940" s="232" t="s">
        <v>1</v>
      </c>
      <c r="F1940" s="233" t="s">
        <v>2110</v>
      </c>
      <c r="G1940" s="230"/>
      <c r="H1940" s="232" t="s">
        <v>1</v>
      </c>
      <c r="I1940" s="234"/>
      <c r="J1940" s="230"/>
      <c r="K1940" s="230"/>
      <c r="L1940" s="235"/>
      <c r="M1940" s="236"/>
      <c r="N1940" s="237"/>
      <c r="O1940" s="237"/>
      <c r="P1940" s="237"/>
      <c r="Q1940" s="237"/>
      <c r="R1940" s="237"/>
      <c r="S1940" s="237"/>
      <c r="T1940" s="238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39" t="s">
        <v>152</v>
      </c>
      <c r="AU1940" s="239" t="s">
        <v>150</v>
      </c>
      <c r="AV1940" s="13" t="s">
        <v>81</v>
      </c>
      <c r="AW1940" s="13" t="s">
        <v>30</v>
      </c>
      <c r="AX1940" s="13" t="s">
        <v>73</v>
      </c>
      <c r="AY1940" s="239" t="s">
        <v>141</v>
      </c>
    </row>
    <row r="1941" s="13" customFormat="1">
      <c r="A1941" s="13"/>
      <c r="B1941" s="229"/>
      <c r="C1941" s="230"/>
      <c r="D1941" s="231" t="s">
        <v>152</v>
      </c>
      <c r="E1941" s="232" t="s">
        <v>1</v>
      </c>
      <c r="F1941" s="233" t="s">
        <v>194</v>
      </c>
      <c r="G1941" s="230"/>
      <c r="H1941" s="232" t="s">
        <v>1</v>
      </c>
      <c r="I1941" s="234"/>
      <c r="J1941" s="230"/>
      <c r="K1941" s="230"/>
      <c r="L1941" s="235"/>
      <c r="M1941" s="236"/>
      <c r="N1941" s="237"/>
      <c r="O1941" s="237"/>
      <c r="P1941" s="237"/>
      <c r="Q1941" s="237"/>
      <c r="R1941" s="237"/>
      <c r="S1941" s="237"/>
      <c r="T1941" s="238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T1941" s="239" t="s">
        <v>152</v>
      </c>
      <c r="AU1941" s="239" t="s">
        <v>150</v>
      </c>
      <c r="AV1941" s="13" t="s">
        <v>81</v>
      </c>
      <c r="AW1941" s="13" t="s">
        <v>30</v>
      </c>
      <c r="AX1941" s="13" t="s">
        <v>73</v>
      </c>
      <c r="AY1941" s="239" t="s">
        <v>141</v>
      </c>
    </row>
    <row r="1942" s="14" customFormat="1">
      <c r="A1942" s="14"/>
      <c r="B1942" s="240"/>
      <c r="C1942" s="241"/>
      <c r="D1942" s="231" t="s">
        <v>152</v>
      </c>
      <c r="E1942" s="242" t="s">
        <v>1</v>
      </c>
      <c r="F1942" s="243" t="s">
        <v>233</v>
      </c>
      <c r="G1942" s="241"/>
      <c r="H1942" s="244">
        <v>19.779</v>
      </c>
      <c r="I1942" s="245"/>
      <c r="J1942" s="241"/>
      <c r="K1942" s="241"/>
      <c r="L1942" s="246"/>
      <c r="M1942" s="247"/>
      <c r="N1942" s="248"/>
      <c r="O1942" s="248"/>
      <c r="P1942" s="248"/>
      <c r="Q1942" s="248"/>
      <c r="R1942" s="248"/>
      <c r="S1942" s="248"/>
      <c r="T1942" s="249"/>
      <c r="U1942" s="14"/>
      <c r="V1942" s="14"/>
      <c r="W1942" s="14"/>
      <c r="X1942" s="14"/>
      <c r="Y1942" s="14"/>
      <c r="Z1942" s="14"/>
      <c r="AA1942" s="14"/>
      <c r="AB1942" s="14"/>
      <c r="AC1942" s="14"/>
      <c r="AD1942" s="14"/>
      <c r="AE1942" s="14"/>
      <c r="AT1942" s="250" t="s">
        <v>152</v>
      </c>
      <c r="AU1942" s="250" t="s">
        <v>150</v>
      </c>
      <c r="AV1942" s="14" t="s">
        <v>150</v>
      </c>
      <c r="AW1942" s="14" t="s">
        <v>30</v>
      </c>
      <c r="AX1942" s="14" t="s">
        <v>73</v>
      </c>
      <c r="AY1942" s="250" t="s">
        <v>141</v>
      </c>
    </row>
    <row r="1943" s="13" customFormat="1">
      <c r="A1943" s="13"/>
      <c r="B1943" s="229"/>
      <c r="C1943" s="230"/>
      <c r="D1943" s="231" t="s">
        <v>152</v>
      </c>
      <c r="E1943" s="232" t="s">
        <v>1</v>
      </c>
      <c r="F1943" s="233" t="s">
        <v>234</v>
      </c>
      <c r="G1943" s="230"/>
      <c r="H1943" s="232" t="s">
        <v>1</v>
      </c>
      <c r="I1943" s="234"/>
      <c r="J1943" s="230"/>
      <c r="K1943" s="230"/>
      <c r="L1943" s="235"/>
      <c r="M1943" s="236"/>
      <c r="N1943" s="237"/>
      <c r="O1943" s="237"/>
      <c r="P1943" s="237"/>
      <c r="Q1943" s="237"/>
      <c r="R1943" s="237"/>
      <c r="S1943" s="237"/>
      <c r="T1943" s="238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39" t="s">
        <v>152</v>
      </c>
      <c r="AU1943" s="239" t="s">
        <v>150</v>
      </c>
      <c r="AV1943" s="13" t="s">
        <v>81</v>
      </c>
      <c r="AW1943" s="13" t="s">
        <v>30</v>
      </c>
      <c r="AX1943" s="13" t="s">
        <v>73</v>
      </c>
      <c r="AY1943" s="239" t="s">
        <v>141</v>
      </c>
    </row>
    <row r="1944" s="14" customFormat="1">
      <c r="A1944" s="14"/>
      <c r="B1944" s="240"/>
      <c r="C1944" s="241"/>
      <c r="D1944" s="231" t="s">
        <v>152</v>
      </c>
      <c r="E1944" s="242" t="s">
        <v>1</v>
      </c>
      <c r="F1944" s="243" t="s">
        <v>235</v>
      </c>
      <c r="G1944" s="241"/>
      <c r="H1944" s="244">
        <v>8.9979999999999993</v>
      </c>
      <c r="I1944" s="245"/>
      <c r="J1944" s="241"/>
      <c r="K1944" s="241"/>
      <c r="L1944" s="246"/>
      <c r="M1944" s="247"/>
      <c r="N1944" s="248"/>
      <c r="O1944" s="248"/>
      <c r="P1944" s="248"/>
      <c r="Q1944" s="248"/>
      <c r="R1944" s="248"/>
      <c r="S1944" s="248"/>
      <c r="T1944" s="249"/>
      <c r="U1944" s="14"/>
      <c r="V1944" s="14"/>
      <c r="W1944" s="14"/>
      <c r="X1944" s="14"/>
      <c r="Y1944" s="14"/>
      <c r="Z1944" s="14"/>
      <c r="AA1944" s="14"/>
      <c r="AB1944" s="14"/>
      <c r="AC1944" s="14"/>
      <c r="AD1944" s="14"/>
      <c r="AE1944" s="14"/>
      <c r="AT1944" s="250" t="s">
        <v>152</v>
      </c>
      <c r="AU1944" s="250" t="s">
        <v>150</v>
      </c>
      <c r="AV1944" s="14" t="s">
        <v>150</v>
      </c>
      <c r="AW1944" s="14" t="s">
        <v>30</v>
      </c>
      <c r="AX1944" s="14" t="s">
        <v>73</v>
      </c>
      <c r="AY1944" s="250" t="s">
        <v>141</v>
      </c>
    </row>
    <row r="1945" s="13" customFormat="1">
      <c r="A1945" s="13"/>
      <c r="B1945" s="229"/>
      <c r="C1945" s="230"/>
      <c r="D1945" s="231" t="s">
        <v>152</v>
      </c>
      <c r="E1945" s="232" t="s">
        <v>1</v>
      </c>
      <c r="F1945" s="233" t="s">
        <v>200</v>
      </c>
      <c r="G1945" s="230"/>
      <c r="H1945" s="232" t="s">
        <v>1</v>
      </c>
      <c r="I1945" s="234"/>
      <c r="J1945" s="230"/>
      <c r="K1945" s="230"/>
      <c r="L1945" s="235"/>
      <c r="M1945" s="236"/>
      <c r="N1945" s="237"/>
      <c r="O1945" s="237"/>
      <c r="P1945" s="237"/>
      <c r="Q1945" s="237"/>
      <c r="R1945" s="237"/>
      <c r="S1945" s="237"/>
      <c r="T1945" s="238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T1945" s="239" t="s">
        <v>152</v>
      </c>
      <c r="AU1945" s="239" t="s">
        <v>150</v>
      </c>
      <c r="AV1945" s="13" t="s">
        <v>81</v>
      </c>
      <c r="AW1945" s="13" t="s">
        <v>30</v>
      </c>
      <c r="AX1945" s="13" t="s">
        <v>73</v>
      </c>
      <c r="AY1945" s="239" t="s">
        <v>141</v>
      </c>
    </row>
    <row r="1946" s="14" customFormat="1">
      <c r="A1946" s="14"/>
      <c r="B1946" s="240"/>
      <c r="C1946" s="241"/>
      <c r="D1946" s="231" t="s">
        <v>152</v>
      </c>
      <c r="E1946" s="242" t="s">
        <v>1</v>
      </c>
      <c r="F1946" s="243" t="s">
        <v>236</v>
      </c>
      <c r="G1946" s="241"/>
      <c r="H1946" s="244">
        <v>31.59</v>
      </c>
      <c r="I1946" s="245"/>
      <c r="J1946" s="241"/>
      <c r="K1946" s="241"/>
      <c r="L1946" s="246"/>
      <c r="M1946" s="247"/>
      <c r="N1946" s="248"/>
      <c r="O1946" s="248"/>
      <c r="P1946" s="248"/>
      <c r="Q1946" s="248"/>
      <c r="R1946" s="248"/>
      <c r="S1946" s="248"/>
      <c r="T1946" s="249"/>
      <c r="U1946" s="14"/>
      <c r="V1946" s="14"/>
      <c r="W1946" s="14"/>
      <c r="X1946" s="14"/>
      <c r="Y1946" s="14"/>
      <c r="Z1946" s="14"/>
      <c r="AA1946" s="14"/>
      <c r="AB1946" s="14"/>
      <c r="AC1946" s="14"/>
      <c r="AD1946" s="14"/>
      <c r="AE1946" s="14"/>
      <c r="AT1946" s="250" t="s">
        <v>152</v>
      </c>
      <c r="AU1946" s="250" t="s">
        <v>150</v>
      </c>
      <c r="AV1946" s="14" t="s">
        <v>150</v>
      </c>
      <c r="AW1946" s="14" t="s">
        <v>30</v>
      </c>
      <c r="AX1946" s="14" t="s">
        <v>73</v>
      </c>
      <c r="AY1946" s="250" t="s">
        <v>141</v>
      </c>
    </row>
    <row r="1947" s="13" customFormat="1">
      <c r="A1947" s="13"/>
      <c r="B1947" s="229"/>
      <c r="C1947" s="230"/>
      <c r="D1947" s="231" t="s">
        <v>152</v>
      </c>
      <c r="E1947" s="232" t="s">
        <v>1</v>
      </c>
      <c r="F1947" s="233" t="s">
        <v>202</v>
      </c>
      <c r="G1947" s="230"/>
      <c r="H1947" s="232" t="s">
        <v>1</v>
      </c>
      <c r="I1947" s="234"/>
      <c r="J1947" s="230"/>
      <c r="K1947" s="230"/>
      <c r="L1947" s="235"/>
      <c r="M1947" s="236"/>
      <c r="N1947" s="237"/>
      <c r="O1947" s="237"/>
      <c r="P1947" s="237"/>
      <c r="Q1947" s="237"/>
      <c r="R1947" s="237"/>
      <c r="S1947" s="237"/>
      <c r="T1947" s="238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T1947" s="239" t="s">
        <v>152</v>
      </c>
      <c r="AU1947" s="239" t="s">
        <v>150</v>
      </c>
      <c r="AV1947" s="13" t="s">
        <v>81</v>
      </c>
      <c r="AW1947" s="13" t="s">
        <v>30</v>
      </c>
      <c r="AX1947" s="13" t="s">
        <v>73</v>
      </c>
      <c r="AY1947" s="239" t="s">
        <v>141</v>
      </c>
    </row>
    <row r="1948" s="14" customFormat="1">
      <c r="A1948" s="14"/>
      <c r="B1948" s="240"/>
      <c r="C1948" s="241"/>
      <c r="D1948" s="231" t="s">
        <v>152</v>
      </c>
      <c r="E1948" s="242" t="s">
        <v>1</v>
      </c>
      <c r="F1948" s="243" t="s">
        <v>256</v>
      </c>
      <c r="G1948" s="241"/>
      <c r="H1948" s="244">
        <v>57.878</v>
      </c>
      <c r="I1948" s="245"/>
      <c r="J1948" s="241"/>
      <c r="K1948" s="241"/>
      <c r="L1948" s="246"/>
      <c r="M1948" s="247"/>
      <c r="N1948" s="248"/>
      <c r="O1948" s="248"/>
      <c r="P1948" s="248"/>
      <c r="Q1948" s="248"/>
      <c r="R1948" s="248"/>
      <c r="S1948" s="248"/>
      <c r="T1948" s="249"/>
      <c r="U1948" s="14"/>
      <c r="V1948" s="14"/>
      <c r="W1948" s="14"/>
      <c r="X1948" s="14"/>
      <c r="Y1948" s="14"/>
      <c r="Z1948" s="14"/>
      <c r="AA1948" s="14"/>
      <c r="AB1948" s="14"/>
      <c r="AC1948" s="14"/>
      <c r="AD1948" s="14"/>
      <c r="AE1948" s="14"/>
      <c r="AT1948" s="250" t="s">
        <v>152</v>
      </c>
      <c r="AU1948" s="250" t="s">
        <v>150</v>
      </c>
      <c r="AV1948" s="14" t="s">
        <v>150</v>
      </c>
      <c r="AW1948" s="14" t="s">
        <v>30</v>
      </c>
      <c r="AX1948" s="14" t="s">
        <v>73</v>
      </c>
      <c r="AY1948" s="250" t="s">
        <v>141</v>
      </c>
    </row>
    <row r="1949" s="13" customFormat="1">
      <c r="A1949" s="13"/>
      <c r="B1949" s="229"/>
      <c r="C1949" s="230"/>
      <c r="D1949" s="231" t="s">
        <v>152</v>
      </c>
      <c r="E1949" s="232" t="s">
        <v>1</v>
      </c>
      <c r="F1949" s="233" t="s">
        <v>204</v>
      </c>
      <c r="G1949" s="230"/>
      <c r="H1949" s="232" t="s">
        <v>1</v>
      </c>
      <c r="I1949" s="234"/>
      <c r="J1949" s="230"/>
      <c r="K1949" s="230"/>
      <c r="L1949" s="235"/>
      <c r="M1949" s="236"/>
      <c r="N1949" s="237"/>
      <c r="O1949" s="237"/>
      <c r="P1949" s="237"/>
      <c r="Q1949" s="237"/>
      <c r="R1949" s="237"/>
      <c r="S1949" s="237"/>
      <c r="T1949" s="238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T1949" s="239" t="s">
        <v>152</v>
      </c>
      <c r="AU1949" s="239" t="s">
        <v>150</v>
      </c>
      <c r="AV1949" s="13" t="s">
        <v>81</v>
      </c>
      <c r="AW1949" s="13" t="s">
        <v>30</v>
      </c>
      <c r="AX1949" s="13" t="s">
        <v>73</v>
      </c>
      <c r="AY1949" s="239" t="s">
        <v>141</v>
      </c>
    </row>
    <row r="1950" s="14" customFormat="1">
      <c r="A1950" s="14"/>
      <c r="B1950" s="240"/>
      <c r="C1950" s="241"/>
      <c r="D1950" s="231" t="s">
        <v>152</v>
      </c>
      <c r="E1950" s="242" t="s">
        <v>1</v>
      </c>
      <c r="F1950" s="243" t="s">
        <v>238</v>
      </c>
      <c r="G1950" s="241"/>
      <c r="H1950" s="244">
        <v>45.761000000000003</v>
      </c>
      <c r="I1950" s="245"/>
      <c r="J1950" s="241"/>
      <c r="K1950" s="241"/>
      <c r="L1950" s="246"/>
      <c r="M1950" s="247"/>
      <c r="N1950" s="248"/>
      <c r="O1950" s="248"/>
      <c r="P1950" s="248"/>
      <c r="Q1950" s="248"/>
      <c r="R1950" s="248"/>
      <c r="S1950" s="248"/>
      <c r="T1950" s="249"/>
      <c r="U1950" s="14"/>
      <c r="V1950" s="14"/>
      <c r="W1950" s="14"/>
      <c r="X1950" s="14"/>
      <c r="Y1950" s="14"/>
      <c r="Z1950" s="14"/>
      <c r="AA1950" s="14"/>
      <c r="AB1950" s="14"/>
      <c r="AC1950" s="14"/>
      <c r="AD1950" s="14"/>
      <c r="AE1950" s="14"/>
      <c r="AT1950" s="250" t="s">
        <v>152</v>
      </c>
      <c r="AU1950" s="250" t="s">
        <v>150</v>
      </c>
      <c r="AV1950" s="14" t="s">
        <v>150</v>
      </c>
      <c r="AW1950" s="14" t="s">
        <v>30</v>
      </c>
      <c r="AX1950" s="14" t="s">
        <v>73</v>
      </c>
      <c r="AY1950" s="250" t="s">
        <v>141</v>
      </c>
    </row>
    <row r="1951" s="13" customFormat="1">
      <c r="A1951" s="13"/>
      <c r="B1951" s="229"/>
      <c r="C1951" s="230"/>
      <c r="D1951" s="231" t="s">
        <v>152</v>
      </c>
      <c r="E1951" s="232" t="s">
        <v>1</v>
      </c>
      <c r="F1951" s="233" t="s">
        <v>239</v>
      </c>
      <c r="G1951" s="230"/>
      <c r="H1951" s="232" t="s">
        <v>1</v>
      </c>
      <c r="I1951" s="234"/>
      <c r="J1951" s="230"/>
      <c r="K1951" s="230"/>
      <c r="L1951" s="235"/>
      <c r="M1951" s="236"/>
      <c r="N1951" s="237"/>
      <c r="O1951" s="237"/>
      <c r="P1951" s="237"/>
      <c r="Q1951" s="237"/>
      <c r="R1951" s="237"/>
      <c r="S1951" s="237"/>
      <c r="T1951" s="238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T1951" s="239" t="s">
        <v>152</v>
      </c>
      <c r="AU1951" s="239" t="s">
        <v>150</v>
      </c>
      <c r="AV1951" s="13" t="s">
        <v>81</v>
      </c>
      <c r="AW1951" s="13" t="s">
        <v>30</v>
      </c>
      <c r="AX1951" s="13" t="s">
        <v>73</v>
      </c>
      <c r="AY1951" s="239" t="s">
        <v>141</v>
      </c>
    </row>
    <row r="1952" s="14" customFormat="1">
      <c r="A1952" s="14"/>
      <c r="B1952" s="240"/>
      <c r="C1952" s="241"/>
      <c r="D1952" s="231" t="s">
        <v>152</v>
      </c>
      <c r="E1952" s="242" t="s">
        <v>1</v>
      </c>
      <c r="F1952" s="243" t="s">
        <v>240</v>
      </c>
      <c r="G1952" s="241"/>
      <c r="H1952" s="244">
        <v>14.019</v>
      </c>
      <c r="I1952" s="245"/>
      <c r="J1952" s="241"/>
      <c r="K1952" s="241"/>
      <c r="L1952" s="246"/>
      <c r="M1952" s="247"/>
      <c r="N1952" s="248"/>
      <c r="O1952" s="248"/>
      <c r="P1952" s="248"/>
      <c r="Q1952" s="248"/>
      <c r="R1952" s="248"/>
      <c r="S1952" s="248"/>
      <c r="T1952" s="249"/>
      <c r="U1952" s="14"/>
      <c r="V1952" s="14"/>
      <c r="W1952" s="14"/>
      <c r="X1952" s="14"/>
      <c r="Y1952" s="14"/>
      <c r="Z1952" s="14"/>
      <c r="AA1952" s="14"/>
      <c r="AB1952" s="14"/>
      <c r="AC1952" s="14"/>
      <c r="AD1952" s="14"/>
      <c r="AE1952" s="14"/>
      <c r="AT1952" s="250" t="s">
        <v>152</v>
      </c>
      <c r="AU1952" s="250" t="s">
        <v>150</v>
      </c>
      <c r="AV1952" s="14" t="s">
        <v>150</v>
      </c>
      <c r="AW1952" s="14" t="s">
        <v>30</v>
      </c>
      <c r="AX1952" s="14" t="s">
        <v>73</v>
      </c>
      <c r="AY1952" s="250" t="s">
        <v>141</v>
      </c>
    </row>
    <row r="1953" s="13" customFormat="1">
      <c r="A1953" s="13"/>
      <c r="B1953" s="229"/>
      <c r="C1953" s="230"/>
      <c r="D1953" s="231" t="s">
        <v>152</v>
      </c>
      <c r="E1953" s="232" t="s">
        <v>1</v>
      </c>
      <c r="F1953" s="233" t="s">
        <v>241</v>
      </c>
      <c r="G1953" s="230"/>
      <c r="H1953" s="232" t="s">
        <v>1</v>
      </c>
      <c r="I1953" s="234"/>
      <c r="J1953" s="230"/>
      <c r="K1953" s="230"/>
      <c r="L1953" s="235"/>
      <c r="M1953" s="236"/>
      <c r="N1953" s="237"/>
      <c r="O1953" s="237"/>
      <c r="P1953" s="237"/>
      <c r="Q1953" s="237"/>
      <c r="R1953" s="237"/>
      <c r="S1953" s="237"/>
      <c r="T1953" s="238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T1953" s="239" t="s">
        <v>152</v>
      </c>
      <c r="AU1953" s="239" t="s">
        <v>150</v>
      </c>
      <c r="AV1953" s="13" t="s">
        <v>81</v>
      </c>
      <c r="AW1953" s="13" t="s">
        <v>30</v>
      </c>
      <c r="AX1953" s="13" t="s">
        <v>73</v>
      </c>
      <c r="AY1953" s="239" t="s">
        <v>141</v>
      </c>
    </row>
    <row r="1954" s="14" customFormat="1">
      <c r="A1954" s="14"/>
      <c r="B1954" s="240"/>
      <c r="C1954" s="241"/>
      <c r="D1954" s="231" t="s">
        <v>152</v>
      </c>
      <c r="E1954" s="242" t="s">
        <v>1</v>
      </c>
      <c r="F1954" s="243" t="s">
        <v>2111</v>
      </c>
      <c r="G1954" s="241"/>
      <c r="H1954" s="244">
        <v>5.5499999999999998</v>
      </c>
      <c r="I1954" s="245"/>
      <c r="J1954" s="241"/>
      <c r="K1954" s="241"/>
      <c r="L1954" s="246"/>
      <c r="M1954" s="247"/>
      <c r="N1954" s="248"/>
      <c r="O1954" s="248"/>
      <c r="P1954" s="248"/>
      <c r="Q1954" s="248"/>
      <c r="R1954" s="248"/>
      <c r="S1954" s="248"/>
      <c r="T1954" s="249"/>
      <c r="U1954" s="14"/>
      <c r="V1954" s="14"/>
      <c r="W1954" s="14"/>
      <c r="X1954" s="14"/>
      <c r="Y1954" s="14"/>
      <c r="Z1954" s="14"/>
      <c r="AA1954" s="14"/>
      <c r="AB1954" s="14"/>
      <c r="AC1954" s="14"/>
      <c r="AD1954" s="14"/>
      <c r="AE1954" s="14"/>
      <c r="AT1954" s="250" t="s">
        <v>152</v>
      </c>
      <c r="AU1954" s="250" t="s">
        <v>150</v>
      </c>
      <c r="AV1954" s="14" t="s">
        <v>150</v>
      </c>
      <c r="AW1954" s="14" t="s">
        <v>30</v>
      </c>
      <c r="AX1954" s="14" t="s">
        <v>73</v>
      </c>
      <c r="AY1954" s="250" t="s">
        <v>141</v>
      </c>
    </row>
    <row r="1955" s="13" customFormat="1">
      <c r="A1955" s="13"/>
      <c r="B1955" s="229"/>
      <c r="C1955" s="230"/>
      <c r="D1955" s="231" t="s">
        <v>152</v>
      </c>
      <c r="E1955" s="232" t="s">
        <v>1</v>
      </c>
      <c r="F1955" s="233" t="s">
        <v>243</v>
      </c>
      <c r="G1955" s="230"/>
      <c r="H1955" s="232" t="s">
        <v>1</v>
      </c>
      <c r="I1955" s="234"/>
      <c r="J1955" s="230"/>
      <c r="K1955" s="230"/>
      <c r="L1955" s="235"/>
      <c r="M1955" s="236"/>
      <c r="N1955" s="237"/>
      <c r="O1955" s="237"/>
      <c r="P1955" s="237"/>
      <c r="Q1955" s="237"/>
      <c r="R1955" s="237"/>
      <c r="S1955" s="237"/>
      <c r="T1955" s="238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T1955" s="239" t="s">
        <v>152</v>
      </c>
      <c r="AU1955" s="239" t="s">
        <v>150</v>
      </c>
      <c r="AV1955" s="13" t="s">
        <v>81</v>
      </c>
      <c r="AW1955" s="13" t="s">
        <v>30</v>
      </c>
      <c r="AX1955" s="13" t="s">
        <v>73</v>
      </c>
      <c r="AY1955" s="239" t="s">
        <v>141</v>
      </c>
    </row>
    <row r="1956" s="14" customFormat="1">
      <c r="A1956" s="14"/>
      <c r="B1956" s="240"/>
      <c r="C1956" s="241"/>
      <c r="D1956" s="231" t="s">
        <v>152</v>
      </c>
      <c r="E1956" s="242" t="s">
        <v>1</v>
      </c>
      <c r="F1956" s="243" t="s">
        <v>244</v>
      </c>
      <c r="G1956" s="241"/>
      <c r="H1956" s="244">
        <v>-28.704999999999998</v>
      </c>
      <c r="I1956" s="245"/>
      <c r="J1956" s="241"/>
      <c r="K1956" s="241"/>
      <c r="L1956" s="246"/>
      <c r="M1956" s="247"/>
      <c r="N1956" s="248"/>
      <c r="O1956" s="248"/>
      <c r="P1956" s="248"/>
      <c r="Q1956" s="248"/>
      <c r="R1956" s="248"/>
      <c r="S1956" s="248"/>
      <c r="T1956" s="249"/>
      <c r="U1956" s="14"/>
      <c r="V1956" s="14"/>
      <c r="W1956" s="14"/>
      <c r="X1956" s="14"/>
      <c r="Y1956" s="14"/>
      <c r="Z1956" s="14"/>
      <c r="AA1956" s="14"/>
      <c r="AB1956" s="14"/>
      <c r="AC1956" s="14"/>
      <c r="AD1956" s="14"/>
      <c r="AE1956" s="14"/>
      <c r="AT1956" s="250" t="s">
        <v>152</v>
      </c>
      <c r="AU1956" s="250" t="s">
        <v>150</v>
      </c>
      <c r="AV1956" s="14" t="s">
        <v>150</v>
      </c>
      <c r="AW1956" s="14" t="s">
        <v>30</v>
      </c>
      <c r="AX1956" s="14" t="s">
        <v>73</v>
      </c>
      <c r="AY1956" s="250" t="s">
        <v>141</v>
      </c>
    </row>
    <row r="1957" s="15" customFormat="1">
      <c r="A1957" s="15"/>
      <c r="B1957" s="251"/>
      <c r="C1957" s="252"/>
      <c r="D1957" s="231" t="s">
        <v>152</v>
      </c>
      <c r="E1957" s="253" t="s">
        <v>1</v>
      </c>
      <c r="F1957" s="254" t="s">
        <v>170</v>
      </c>
      <c r="G1957" s="252"/>
      <c r="H1957" s="255">
        <v>213.345</v>
      </c>
      <c r="I1957" s="256"/>
      <c r="J1957" s="252"/>
      <c r="K1957" s="252"/>
      <c r="L1957" s="257"/>
      <c r="M1957" s="258"/>
      <c r="N1957" s="259"/>
      <c r="O1957" s="259"/>
      <c r="P1957" s="259"/>
      <c r="Q1957" s="259"/>
      <c r="R1957" s="259"/>
      <c r="S1957" s="259"/>
      <c r="T1957" s="260"/>
      <c r="U1957" s="15"/>
      <c r="V1957" s="15"/>
      <c r="W1957" s="15"/>
      <c r="X1957" s="15"/>
      <c r="Y1957" s="15"/>
      <c r="Z1957" s="15"/>
      <c r="AA1957" s="15"/>
      <c r="AB1957" s="15"/>
      <c r="AC1957" s="15"/>
      <c r="AD1957" s="15"/>
      <c r="AE1957" s="15"/>
      <c r="AT1957" s="261" t="s">
        <v>152</v>
      </c>
      <c r="AU1957" s="261" t="s">
        <v>150</v>
      </c>
      <c r="AV1957" s="15" t="s">
        <v>149</v>
      </c>
      <c r="AW1957" s="15" t="s">
        <v>30</v>
      </c>
      <c r="AX1957" s="15" t="s">
        <v>81</v>
      </c>
      <c r="AY1957" s="261" t="s">
        <v>141</v>
      </c>
    </row>
    <row r="1958" s="2" customFormat="1" ht="24.15" customHeight="1">
      <c r="A1958" s="38"/>
      <c r="B1958" s="39"/>
      <c r="C1958" s="215" t="s">
        <v>2124</v>
      </c>
      <c r="D1958" s="215" t="s">
        <v>145</v>
      </c>
      <c r="E1958" s="216" t="s">
        <v>2125</v>
      </c>
      <c r="F1958" s="217" t="s">
        <v>2126</v>
      </c>
      <c r="G1958" s="218" t="s">
        <v>180</v>
      </c>
      <c r="H1958" s="219">
        <v>50</v>
      </c>
      <c r="I1958" s="220"/>
      <c r="J1958" s="221">
        <f>ROUND(I1958*H1958,2)</f>
        <v>0</v>
      </c>
      <c r="K1958" s="222"/>
      <c r="L1958" s="44"/>
      <c r="M1958" s="223" t="s">
        <v>1</v>
      </c>
      <c r="N1958" s="224" t="s">
        <v>39</v>
      </c>
      <c r="O1958" s="91"/>
      <c r="P1958" s="225">
        <f>O1958*H1958</f>
        <v>0</v>
      </c>
      <c r="Q1958" s="225">
        <v>1.0000000000000001E-05</v>
      </c>
      <c r="R1958" s="225">
        <f>Q1958*H1958</f>
        <v>0.00050000000000000001</v>
      </c>
      <c r="S1958" s="225">
        <v>0</v>
      </c>
      <c r="T1958" s="226">
        <f>S1958*H1958</f>
        <v>0</v>
      </c>
      <c r="U1958" s="38"/>
      <c r="V1958" s="38"/>
      <c r="W1958" s="38"/>
      <c r="X1958" s="38"/>
      <c r="Y1958" s="38"/>
      <c r="Z1958" s="38"/>
      <c r="AA1958" s="38"/>
      <c r="AB1958" s="38"/>
      <c r="AC1958" s="38"/>
      <c r="AD1958" s="38"/>
      <c r="AE1958" s="38"/>
      <c r="AR1958" s="227" t="s">
        <v>457</v>
      </c>
      <c r="AT1958" s="227" t="s">
        <v>145</v>
      </c>
      <c r="AU1958" s="227" t="s">
        <v>150</v>
      </c>
      <c r="AY1958" s="17" t="s">
        <v>141</v>
      </c>
      <c r="BE1958" s="228">
        <f>IF(N1958="základní",J1958,0)</f>
        <v>0</v>
      </c>
      <c r="BF1958" s="228">
        <f>IF(N1958="snížená",J1958,0)</f>
        <v>0</v>
      </c>
      <c r="BG1958" s="228">
        <f>IF(N1958="zákl. přenesená",J1958,0)</f>
        <v>0</v>
      </c>
      <c r="BH1958" s="228">
        <f>IF(N1958="sníž. přenesená",J1958,0)</f>
        <v>0</v>
      </c>
      <c r="BI1958" s="228">
        <f>IF(N1958="nulová",J1958,0)</f>
        <v>0</v>
      </c>
      <c r="BJ1958" s="17" t="s">
        <v>150</v>
      </c>
      <c r="BK1958" s="228">
        <f>ROUND(I1958*H1958,2)</f>
        <v>0</v>
      </c>
      <c r="BL1958" s="17" t="s">
        <v>457</v>
      </c>
      <c r="BM1958" s="227" t="s">
        <v>2127</v>
      </c>
    </row>
    <row r="1959" s="13" customFormat="1">
      <c r="A1959" s="13"/>
      <c r="B1959" s="229"/>
      <c r="C1959" s="230"/>
      <c r="D1959" s="231" t="s">
        <v>152</v>
      </c>
      <c r="E1959" s="232" t="s">
        <v>1</v>
      </c>
      <c r="F1959" s="233" t="s">
        <v>2128</v>
      </c>
      <c r="G1959" s="230"/>
      <c r="H1959" s="232" t="s">
        <v>1</v>
      </c>
      <c r="I1959" s="234"/>
      <c r="J1959" s="230"/>
      <c r="K1959" s="230"/>
      <c r="L1959" s="235"/>
      <c r="M1959" s="236"/>
      <c r="N1959" s="237"/>
      <c r="O1959" s="237"/>
      <c r="P1959" s="237"/>
      <c r="Q1959" s="237"/>
      <c r="R1959" s="237"/>
      <c r="S1959" s="237"/>
      <c r="T1959" s="238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T1959" s="239" t="s">
        <v>152</v>
      </c>
      <c r="AU1959" s="239" t="s">
        <v>150</v>
      </c>
      <c r="AV1959" s="13" t="s">
        <v>81</v>
      </c>
      <c r="AW1959" s="13" t="s">
        <v>30</v>
      </c>
      <c r="AX1959" s="13" t="s">
        <v>73</v>
      </c>
      <c r="AY1959" s="239" t="s">
        <v>141</v>
      </c>
    </row>
    <row r="1960" s="14" customFormat="1">
      <c r="A1960" s="14"/>
      <c r="B1960" s="240"/>
      <c r="C1960" s="241"/>
      <c r="D1960" s="231" t="s">
        <v>152</v>
      </c>
      <c r="E1960" s="242" t="s">
        <v>1</v>
      </c>
      <c r="F1960" s="243" t="s">
        <v>177</v>
      </c>
      <c r="G1960" s="241"/>
      <c r="H1960" s="244">
        <v>50</v>
      </c>
      <c r="I1960" s="245"/>
      <c r="J1960" s="241"/>
      <c r="K1960" s="241"/>
      <c r="L1960" s="246"/>
      <c r="M1960" s="247"/>
      <c r="N1960" s="248"/>
      <c r="O1960" s="248"/>
      <c r="P1960" s="248"/>
      <c r="Q1960" s="248"/>
      <c r="R1960" s="248"/>
      <c r="S1960" s="248"/>
      <c r="T1960" s="249"/>
      <c r="U1960" s="14"/>
      <c r="V1960" s="14"/>
      <c r="W1960" s="14"/>
      <c r="X1960" s="14"/>
      <c r="Y1960" s="14"/>
      <c r="Z1960" s="14"/>
      <c r="AA1960" s="14"/>
      <c r="AB1960" s="14"/>
      <c r="AC1960" s="14"/>
      <c r="AD1960" s="14"/>
      <c r="AE1960" s="14"/>
      <c r="AT1960" s="250" t="s">
        <v>152</v>
      </c>
      <c r="AU1960" s="250" t="s">
        <v>150</v>
      </c>
      <c r="AV1960" s="14" t="s">
        <v>150</v>
      </c>
      <c r="AW1960" s="14" t="s">
        <v>30</v>
      </c>
      <c r="AX1960" s="14" t="s">
        <v>81</v>
      </c>
      <c r="AY1960" s="250" t="s">
        <v>141</v>
      </c>
    </row>
    <row r="1961" s="2" customFormat="1" ht="16.5" customHeight="1">
      <c r="A1961" s="38"/>
      <c r="B1961" s="39"/>
      <c r="C1961" s="215" t="s">
        <v>2129</v>
      </c>
      <c r="D1961" s="215" t="s">
        <v>145</v>
      </c>
      <c r="E1961" s="216" t="s">
        <v>2130</v>
      </c>
      <c r="F1961" s="217" t="s">
        <v>2131</v>
      </c>
      <c r="G1961" s="218" t="s">
        <v>148</v>
      </c>
      <c r="H1961" s="219">
        <v>58.475000000000001</v>
      </c>
      <c r="I1961" s="220"/>
      <c r="J1961" s="221">
        <f>ROUND(I1961*H1961,2)</f>
        <v>0</v>
      </c>
      <c r="K1961" s="222"/>
      <c r="L1961" s="44"/>
      <c r="M1961" s="223" t="s">
        <v>1</v>
      </c>
      <c r="N1961" s="224" t="s">
        <v>39</v>
      </c>
      <c r="O1961" s="91"/>
      <c r="P1961" s="225">
        <f>O1961*H1961</f>
        <v>0</v>
      </c>
      <c r="Q1961" s="225">
        <v>0</v>
      </c>
      <c r="R1961" s="225">
        <f>Q1961*H1961</f>
        <v>0</v>
      </c>
      <c r="S1961" s="225">
        <v>0</v>
      </c>
      <c r="T1961" s="226">
        <f>S1961*H1961</f>
        <v>0</v>
      </c>
      <c r="U1961" s="38"/>
      <c r="V1961" s="38"/>
      <c r="W1961" s="38"/>
      <c r="X1961" s="38"/>
      <c r="Y1961" s="38"/>
      <c r="Z1961" s="38"/>
      <c r="AA1961" s="38"/>
      <c r="AB1961" s="38"/>
      <c r="AC1961" s="38"/>
      <c r="AD1961" s="38"/>
      <c r="AE1961" s="38"/>
      <c r="AR1961" s="227" t="s">
        <v>457</v>
      </c>
      <c r="AT1961" s="227" t="s">
        <v>145</v>
      </c>
      <c r="AU1961" s="227" t="s">
        <v>150</v>
      </c>
      <c r="AY1961" s="17" t="s">
        <v>141</v>
      </c>
      <c r="BE1961" s="228">
        <f>IF(N1961="základní",J1961,0)</f>
        <v>0</v>
      </c>
      <c r="BF1961" s="228">
        <f>IF(N1961="snížená",J1961,0)</f>
        <v>0</v>
      </c>
      <c r="BG1961" s="228">
        <f>IF(N1961="zákl. přenesená",J1961,0)</f>
        <v>0</v>
      </c>
      <c r="BH1961" s="228">
        <f>IF(N1961="sníž. přenesená",J1961,0)</f>
        <v>0</v>
      </c>
      <c r="BI1961" s="228">
        <f>IF(N1961="nulová",J1961,0)</f>
        <v>0</v>
      </c>
      <c r="BJ1961" s="17" t="s">
        <v>150</v>
      </c>
      <c r="BK1961" s="228">
        <f>ROUND(I1961*H1961,2)</f>
        <v>0</v>
      </c>
      <c r="BL1961" s="17" t="s">
        <v>457</v>
      </c>
      <c r="BM1961" s="227" t="s">
        <v>2132</v>
      </c>
    </row>
    <row r="1962" s="13" customFormat="1">
      <c r="A1962" s="13"/>
      <c r="B1962" s="229"/>
      <c r="C1962" s="230"/>
      <c r="D1962" s="231" t="s">
        <v>152</v>
      </c>
      <c r="E1962" s="232" t="s">
        <v>1</v>
      </c>
      <c r="F1962" s="233" t="s">
        <v>194</v>
      </c>
      <c r="G1962" s="230"/>
      <c r="H1962" s="232" t="s">
        <v>1</v>
      </c>
      <c r="I1962" s="234"/>
      <c r="J1962" s="230"/>
      <c r="K1962" s="230"/>
      <c r="L1962" s="235"/>
      <c r="M1962" s="236"/>
      <c r="N1962" s="237"/>
      <c r="O1962" s="237"/>
      <c r="P1962" s="237"/>
      <c r="Q1962" s="237"/>
      <c r="R1962" s="237"/>
      <c r="S1962" s="237"/>
      <c r="T1962" s="238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39" t="s">
        <v>152</v>
      </c>
      <c r="AU1962" s="239" t="s">
        <v>150</v>
      </c>
      <c r="AV1962" s="13" t="s">
        <v>81</v>
      </c>
      <c r="AW1962" s="13" t="s">
        <v>30</v>
      </c>
      <c r="AX1962" s="13" t="s">
        <v>73</v>
      </c>
      <c r="AY1962" s="239" t="s">
        <v>141</v>
      </c>
    </row>
    <row r="1963" s="14" customFormat="1">
      <c r="A1963" s="14"/>
      <c r="B1963" s="240"/>
      <c r="C1963" s="241"/>
      <c r="D1963" s="231" t="s">
        <v>152</v>
      </c>
      <c r="E1963" s="242" t="s">
        <v>1</v>
      </c>
      <c r="F1963" s="243" t="s">
        <v>195</v>
      </c>
      <c r="G1963" s="241"/>
      <c r="H1963" s="244">
        <v>6.452</v>
      </c>
      <c r="I1963" s="245"/>
      <c r="J1963" s="241"/>
      <c r="K1963" s="241"/>
      <c r="L1963" s="246"/>
      <c r="M1963" s="247"/>
      <c r="N1963" s="248"/>
      <c r="O1963" s="248"/>
      <c r="P1963" s="248"/>
      <c r="Q1963" s="248"/>
      <c r="R1963" s="248"/>
      <c r="S1963" s="248"/>
      <c r="T1963" s="249"/>
      <c r="U1963" s="14"/>
      <c r="V1963" s="14"/>
      <c r="W1963" s="14"/>
      <c r="X1963" s="14"/>
      <c r="Y1963" s="14"/>
      <c r="Z1963" s="14"/>
      <c r="AA1963" s="14"/>
      <c r="AB1963" s="14"/>
      <c r="AC1963" s="14"/>
      <c r="AD1963" s="14"/>
      <c r="AE1963" s="14"/>
      <c r="AT1963" s="250" t="s">
        <v>152</v>
      </c>
      <c r="AU1963" s="250" t="s">
        <v>150</v>
      </c>
      <c r="AV1963" s="14" t="s">
        <v>150</v>
      </c>
      <c r="AW1963" s="14" t="s">
        <v>30</v>
      </c>
      <c r="AX1963" s="14" t="s">
        <v>73</v>
      </c>
      <c r="AY1963" s="250" t="s">
        <v>141</v>
      </c>
    </row>
    <row r="1964" s="13" customFormat="1">
      <c r="A1964" s="13"/>
      <c r="B1964" s="229"/>
      <c r="C1964" s="230"/>
      <c r="D1964" s="231" t="s">
        <v>152</v>
      </c>
      <c r="E1964" s="232" t="s">
        <v>1</v>
      </c>
      <c r="F1964" s="233" t="s">
        <v>234</v>
      </c>
      <c r="G1964" s="230"/>
      <c r="H1964" s="232" t="s">
        <v>1</v>
      </c>
      <c r="I1964" s="234"/>
      <c r="J1964" s="230"/>
      <c r="K1964" s="230"/>
      <c r="L1964" s="235"/>
      <c r="M1964" s="236"/>
      <c r="N1964" s="237"/>
      <c r="O1964" s="237"/>
      <c r="P1964" s="237"/>
      <c r="Q1964" s="237"/>
      <c r="R1964" s="237"/>
      <c r="S1964" s="237"/>
      <c r="T1964" s="238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T1964" s="239" t="s">
        <v>152</v>
      </c>
      <c r="AU1964" s="239" t="s">
        <v>150</v>
      </c>
      <c r="AV1964" s="13" t="s">
        <v>81</v>
      </c>
      <c r="AW1964" s="13" t="s">
        <v>30</v>
      </c>
      <c r="AX1964" s="13" t="s">
        <v>73</v>
      </c>
      <c r="AY1964" s="239" t="s">
        <v>141</v>
      </c>
    </row>
    <row r="1965" s="14" customFormat="1">
      <c r="A1965" s="14"/>
      <c r="B1965" s="240"/>
      <c r="C1965" s="241"/>
      <c r="D1965" s="231" t="s">
        <v>152</v>
      </c>
      <c r="E1965" s="242" t="s">
        <v>1</v>
      </c>
      <c r="F1965" s="243" t="s">
        <v>314</v>
      </c>
      <c r="G1965" s="241"/>
      <c r="H1965" s="244">
        <v>1.0149999999999999</v>
      </c>
      <c r="I1965" s="245"/>
      <c r="J1965" s="241"/>
      <c r="K1965" s="241"/>
      <c r="L1965" s="246"/>
      <c r="M1965" s="247"/>
      <c r="N1965" s="248"/>
      <c r="O1965" s="248"/>
      <c r="P1965" s="248"/>
      <c r="Q1965" s="248"/>
      <c r="R1965" s="248"/>
      <c r="S1965" s="248"/>
      <c r="T1965" s="249"/>
      <c r="U1965" s="14"/>
      <c r="V1965" s="14"/>
      <c r="W1965" s="14"/>
      <c r="X1965" s="14"/>
      <c r="Y1965" s="14"/>
      <c r="Z1965" s="14"/>
      <c r="AA1965" s="14"/>
      <c r="AB1965" s="14"/>
      <c r="AC1965" s="14"/>
      <c r="AD1965" s="14"/>
      <c r="AE1965" s="14"/>
      <c r="AT1965" s="250" t="s">
        <v>152</v>
      </c>
      <c r="AU1965" s="250" t="s">
        <v>150</v>
      </c>
      <c r="AV1965" s="14" t="s">
        <v>150</v>
      </c>
      <c r="AW1965" s="14" t="s">
        <v>30</v>
      </c>
      <c r="AX1965" s="14" t="s">
        <v>73</v>
      </c>
      <c r="AY1965" s="250" t="s">
        <v>141</v>
      </c>
    </row>
    <row r="1966" s="13" customFormat="1">
      <c r="A1966" s="13"/>
      <c r="B1966" s="229"/>
      <c r="C1966" s="230"/>
      <c r="D1966" s="231" t="s">
        <v>152</v>
      </c>
      <c r="E1966" s="232" t="s">
        <v>1</v>
      </c>
      <c r="F1966" s="233" t="s">
        <v>239</v>
      </c>
      <c r="G1966" s="230"/>
      <c r="H1966" s="232" t="s">
        <v>1</v>
      </c>
      <c r="I1966" s="234"/>
      <c r="J1966" s="230"/>
      <c r="K1966" s="230"/>
      <c r="L1966" s="235"/>
      <c r="M1966" s="236"/>
      <c r="N1966" s="237"/>
      <c r="O1966" s="237"/>
      <c r="P1966" s="237"/>
      <c r="Q1966" s="237"/>
      <c r="R1966" s="237"/>
      <c r="S1966" s="237"/>
      <c r="T1966" s="238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T1966" s="239" t="s">
        <v>152</v>
      </c>
      <c r="AU1966" s="239" t="s">
        <v>150</v>
      </c>
      <c r="AV1966" s="13" t="s">
        <v>81</v>
      </c>
      <c r="AW1966" s="13" t="s">
        <v>30</v>
      </c>
      <c r="AX1966" s="13" t="s">
        <v>73</v>
      </c>
      <c r="AY1966" s="239" t="s">
        <v>141</v>
      </c>
    </row>
    <row r="1967" s="14" customFormat="1">
      <c r="A1967" s="14"/>
      <c r="B1967" s="240"/>
      <c r="C1967" s="241"/>
      <c r="D1967" s="231" t="s">
        <v>152</v>
      </c>
      <c r="E1967" s="242" t="s">
        <v>1</v>
      </c>
      <c r="F1967" s="243" t="s">
        <v>199</v>
      </c>
      <c r="G1967" s="241"/>
      <c r="H1967" s="244">
        <v>1.8540000000000001</v>
      </c>
      <c r="I1967" s="245"/>
      <c r="J1967" s="241"/>
      <c r="K1967" s="241"/>
      <c r="L1967" s="246"/>
      <c r="M1967" s="247"/>
      <c r="N1967" s="248"/>
      <c r="O1967" s="248"/>
      <c r="P1967" s="248"/>
      <c r="Q1967" s="248"/>
      <c r="R1967" s="248"/>
      <c r="S1967" s="248"/>
      <c r="T1967" s="249"/>
      <c r="U1967" s="14"/>
      <c r="V1967" s="14"/>
      <c r="W1967" s="14"/>
      <c r="X1967" s="14"/>
      <c r="Y1967" s="14"/>
      <c r="Z1967" s="14"/>
      <c r="AA1967" s="14"/>
      <c r="AB1967" s="14"/>
      <c r="AC1967" s="14"/>
      <c r="AD1967" s="14"/>
      <c r="AE1967" s="14"/>
      <c r="AT1967" s="250" t="s">
        <v>152</v>
      </c>
      <c r="AU1967" s="250" t="s">
        <v>150</v>
      </c>
      <c r="AV1967" s="14" t="s">
        <v>150</v>
      </c>
      <c r="AW1967" s="14" t="s">
        <v>30</v>
      </c>
      <c r="AX1967" s="14" t="s">
        <v>73</v>
      </c>
      <c r="AY1967" s="250" t="s">
        <v>141</v>
      </c>
    </row>
    <row r="1968" s="13" customFormat="1">
      <c r="A1968" s="13"/>
      <c r="B1968" s="229"/>
      <c r="C1968" s="230"/>
      <c r="D1968" s="231" t="s">
        <v>152</v>
      </c>
      <c r="E1968" s="232" t="s">
        <v>1</v>
      </c>
      <c r="F1968" s="233" t="s">
        <v>200</v>
      </c>
      <c r="G1968" s="230"/>
      <c r="H1968" s="232" t="s">
        <v>1</v>
      </c>
      <c r="I1968" s="234"/>
      <c r="J1968" s="230"/>
      <c r="K1968" s="230"/>
      <c r="L1968" s="235"/>
      <c r="M1968" s="236"/>
      <c r="N1968" s="237"/>
      <c r="O1968" s="237"/>
      <c r="P1968" s="237"/>
      <c r="Q1968" s="237"/>
      <c r="R1968" s="237"/>
      <c r="S1968" s="237"/>
      <c r="T1968" s="238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T1968" s="239" t="s">
        <v>152</v>
      </c>
      <c r="AU1968" s="239" t="s">
        <v>150</v>
      </c>
      <c r="AV1968" s="13" t="s">
        <v>81</v>
      </c>
      <c r="AW1968" s="13" t="s">
        <v>30</v>
      </c>
      <c r="AX1968" s="13" t="s">
        <v>73</v>
      </c>
      <c r="AY1968" s="239" t="s">
        <v>141</v>
      </c>
    </row>
    <row r="1969" s="14" customFormat="1">
      <c r="A1969" s="14"/>
      <c r="B1969" s="240"/>
      <c r="C1969" s="241"/>
      <c r="D1969" s="231" t="s">
        <v>152</v>
      </c>
      <c r="E1969" s="242" t="s">
        <v>1</v>
      </c>
      <c r="F1969" s="243" t="s">
        <v>201</v>
      </c>
      <c r="G1969" s="241"/>
      <c r="H1969" s="244">
        <v>7.5730000000000004</v>
      </c>
      <c r="I1969" s="245"/>
      <c r="J1969" s="241"/>
      <c r="K1969" s="241"/>
      <c r="L1969" s="246"/>
      <c r="M1969" s="247"/>
      <c r="N1969" s="248"/>
      <c r="O1969" s="248"/>
      <c r="P1969" s="248"/>
      <c r="Q1969" s="248"/>
      <c r="R1969" s="248"/>
      <c r="S1969" s="248"/>
      <c r="T1969" s="249"/>
      <c r="U1969" s="14"/>
      <c r="V1969" s="14"/>
      <c r="W1969" s="14"/>
      <c r="X1969" s="14"/>
      <c r="Y1969" s="14"/>
      <c r="Z1969" s="14"/>
      <c r="AA1969" s="14"/>
      <c r="AB1969" s="14"/>
      <c r="AC1969" s="14"/>
      <c r="AD1969" s="14"/>
      <c r="AE1969" s="14"/>
      <c r="AT1969" s="250" t="s">
        <v>152</v>
      </c>
      <c r="AU1969" s="250" t="s">
        <v>150</v>
      </c>
      <c r="AV1969" s="14" t="s">
        <v>150</v>
      </c>
      <c r="AW1969" s="14" t="s">
        <v>30</v>
      </c>
      <c r="AX1969" s="14" t="s">
        <v>73</v>
      </c>
      <c r="AY1969" s="250" t="s">
        <v>141</v>
      </c>
    </row>
    <row r="1970" s="13" customFormat="1">
      <c r="A1970" s="13"/>
      <c r="B1970" s="229"/>
      <c r="C1970" s="230"/>
      <c r="D1970" s="231" t="s">
        <v>152</v>
      </c>
      <c r="E1970" s="232" t="s">
        <v>1</v>
      </c>
      <c r="F1970" s="233" t="s">
        <v>202</v>
      </c>
      <c r="G1970" s="230"/>
      <c r="H1970" s="232" t="s">
        <v>1</v>
      </c>
      <c r="I1970" s="234"/>
      <c r="J1970" s="230"/>
      <c r="K1970" s="230"/>
      <c r="L1970" s="235"/>
      <c r="M1970" s="236"/>
      <c r="N1970" s="237"/>
      <c r="O1970" s="237"/>
      <c r="P1970" s="237"/>
      <c r="Q1970" s="237"/>
      <c r="R1970" s="237"/>
      <c r="S1970" s="237"/>
      <c r="T1970" s="238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T1970" s="239" t="s">
        <v>152</v>
      </c>
      <c r="AU1970" s="239" t="s">
        <v>150</v>
      </c>
      <c r="AV1970" s="13" t="s">
        <v>81</v>
      </c>
      <c r="AW1970" s="13" t="s">
        <v>30</v>
      </c>
      <c r="AX1970" s="13" t="s">
        <v>73</v>
      </c>
      <c r="AY1970" s="239" t="s">
        <v>141</v>
      </c>
    </row>
    <row r="1971" s="14" customFormat="1">
      <c r="A1971" s="14"/>
      <c r="B1971" s="240"/>
      <c r="C1971" s="241"/>
      <c r="D1971" s="231" t="s">
        <v>152</v>
      </c>
      <c r="E1971" s="242" t="s">
        <v>1</v>
      </c>
      <c r="F1971" s="243" t="s">
        <v>203</v>
      </c>
      <c r="G1971" s="241"/>
      <c r="H1971" s="244">
        <v>25.02</v>
      </c>
      <c r="I1971" s="245"/>
      <c r="J1971" s="241"/>
      <c r="K1971" s="241"/>
      <c r="L1971" s="246"/>
      <c r="M1971" s="247"/>
      <c r="N1971" s="248"/>
      <c r="O1971" s="248"/>
      <c r="P1971" s="248"/>
      <c r="Q1971" s="248"/>
      <c r="R1971" s="248"/>
      <c r="S1971" s="248"/>
      <c r="T1971" s="249"/>
      <c r="U1971" s="14"/>
      <c r="V1971" s="14"/>
      <c r="W1971" s="14"/>
      <c r="X1971" s="14"/>
      <c r="Y1971" s="14"/>
      <c r="Z1971" s="14"/>
      <c r="AA1971" s="14"/>
      <c r="AB1971" s="14"/>
      <c r="AC1971" s="14"/>
      <c r="AD1971" s="14"/>
      <c r="AE1971" s="14"/>
      <c r="AT1971" s="250" t="s">
        <v>152</v>
      </c>
      <c r="AU1971" s="250" t="s">
        <v>150</v>
      </c>
      <c r="AV1971" s="14" t="s">
        <v>150</v>
      </c>
      <c r="AW1971" s="14" t="s">
        <v>30</v>
      </c>
      <c r="AX1971" s="14" t="s">
        <v>73</v>
      </c>
      <c r="AY1971" s="250" t="s">
        <v>141</v>
      </c>
    </row>
    <row r="1972" s="13" customFormat="1">
      <c r="A1972" s="13"/>
      <c r="B1972" s="229"/>
      <c r="C1972" s="230"/>
      <c r="D1972" s="231" t="s">
        <v>152</v>
      </c>
      <c r="E1972" s="232" t="s">
        <v>1</v>
      </c>
      <c r="F1972" s="233" t="s">
        <v>204</v>
      </c>
      <c r="G1972" s="230"/>
      <c r="H1972" s="232" t="s">
        <v>1</v>
      </c>
      <c r="I1972" s="234"/>
      <c r="J1972" s="230"/>
      <c r="K1972" s="230"/>
      <c r="L1972" s="235"/>
      <c r="M1972" s="236"/>
      <c r="N1972" s="237"/>
      <c r="O1972" s="237"/>
      <c r="P1972" s="237"/>
      <c r="Q1972" s="237"/>
      <c r="R1972" s="237"/>
      <c r="S1972" s="237"/>
      <c r="T1972" s="238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T1972" s="239" t="s">
        <v>152</v>
      </c>
      <c r="AU1972" s="239" t="s">
        <v>150</v>
      </c>
      <c r="AV1972" s="13" t="s">
        <v>81</v>
      </c>
      <c r="AW1972" s="13" t="s">
        <v>30</v>
      </c>
      <c r="AX1972" s="13" t="s">
        <v>73</v>
      </c>
      <c r="AY1972" s="239" t="s">
        <v>141</v>
      </c>
    </row>
    <row r="1973" s="14" customFormat="1">
      <c r="A1973" s="14"/>
      <c r="B1973" s="240"/>
      <c r="C1973" s="241"/>
      <c r="D1973" s="231" t="s">
        <v>152</v>
      </c>
      <c r="E1973" s="242" t="s">
        <v>1</v>
      </c>
      <c r="F1973" s="243" t="s">
        <v>205</v>
      </c>
      <c r="G1973" s="241"/>
      <c r="H1973" s="244">
        <v>16.561</v>
      </c>
      <c r="I1973" s="245"/>
      <c r="J1973" s="241"/>
      <c r="K1973" s="241"/>
      <c r="L1973" s="246"/>
      <c r="M1973" s="247"/>
      <c r="N1973" s="248"/>
      <c r="O1973" s="248"/>
      <c r="P1973" s="248"/>
      <c r="Q1973" s="248"/>
      <c r="R1973" s="248"/>
      <c r="S1973" s="248"/>
      <c r="T1973" s="249"/>
      <c r="U1973" s="14"/>
      <c r="V1973" s="14"/>
      <c r="W1973" s="14"/>
      <c r="X1973" s="14"/>
      <c r="Y1973" s="14"/>
      <c r="Z1973" s="14"/>
      <c r="AA1973" s="14"/>
      <c r="AB1973" s="14"/>
      <c r="AC1973" s="14"/>
      <c r="AD1973" s="14"/>
      <c r="AE1973" s="14"/>
      <c r="AT1973" s="250" t="s">
        <v>152</v>
      </c>
      <c r="AU1973" s="250" t="s">
        <v>150</v>
      </c>
      <c r="AV1973" s="14" t="s">
        <v>150</v>
      </c>
      <c r="AW1973" s="14" t="s">
        <v>30</v>
      </c>
      <c r="AX1973" s="14" t="s">
        <v>73</v>
      </c>
      <c r="AY1973" s="250" t="s">
        <v>141</v>
      </c>
    </row>
    <row r="1974" s="15" customFormat="1">
      <c r="A1974" s="15"/>
      <c r="B1974" s="251"/>
      <c r="C1974" s="252"/>
      <c r="D1974" s="231" t="s">
        <v>152</v>
      </c>
      <c r="E1974" s="253" t="s">
        <v>1</v>
      </c>
      <c r="F1974" s="254" t="s">
        <v>170</v>
      </c>
      <c r="G1974" s="252"/>
      <c r="H1974" s="255">
        <v>58.475000000000001</v>
      </c>
      <c r="I1974" s="256"/>
      <c r="J1974" s="252"/>
      <c r="K1974" s="252"/>
      <c r="L1974" s="257"/>
      <c r="M1974" s="258"/>
      <c r="N1974" s="259"/>
      <c r="O1974" s="259"/>
      <c r="P1974" s="259"/>
      <c r="Q1974" s="259"/>
      <c r="R1974" s="259"/>
      <c r="S1974" s="259"/>
      <c r="T1974" s="260"/>
      <c r="U1974" s="15"/>
      <c r="V1974" s="15"/>
      <c r="W1974" s="15"/>
      <c r="X1974" s="15"/>
      <c r="Y1974" s="15"/>
      <c r="Z1974" s="15"/>
      <c r="AA1974" s="15"/>
      <c r="AB1974" s="15"/>
      <c r="AC1974" s="15"/>
      <c r="AD1974" s="15"/>
      <c r="AE1974" s="15"/>
      <c r="AT1974" s="261" t="s">
        <v>152</v>
      </c>
      <c r="AU1974" s="261" t="s">
        <v>150</v>
      </c>
      <c r="AV1974" s="15" t="s">
        <v>149</v>
      </c>
      <c r="AW1974" s="15" t="s">
        <v>30</v>
      </c>
      <c r="AX1974" s="15" t="s">
        <v>81</v>
      </c>
      <c r="AY1974" s="261" t="s">
        <v>141</v>
      </c>
    </row>
    <row r="1975" s="2" customFormat="1" ht="16.5" customHeight="1">
      <c r="A1975" s="38"/>
      <c r="B1975" s="39"/>
      <c r="C1975" s="262" t="s">
        <v>2133</v>
      </c>
      <c r="D1975" s="262" t="s">
        <v>465</v>
      </c>
      <c r="E1975" s="263" t="s">
        <v>2134</v>
      </c>
      <c r="F1975" s="264" t="s">
        <v>2135</v>
      </c>
      <c r="G1975" s="265" t="s">
        <v>148</v>
      </c>
      <c r="H1975" s="266">
        <v>61.399000000000001</v>
      </c>
      <c r="I1975" s="267"/>
      <c r="J1975" s="268">
        <f>ROUND(I1975*H1975,2)</f>
        <v>0</v>
      </c>
      <c r="K1975" s="269"/>
      <c r="L1975" s="270"/>
      <c r="M1975" s="271" t="s">
        <v>1</v>
      </c>
      <c r="N1975" s="272" t="s">
        <v>39</v>
      </c>
      <c r="O1975" s="91"/>
      <c r="P1975" s="225">
        <f>O1975*H1975</f>
        <v>0</v>
      </c>
      <c r="Q1975" s="225">
        <v>0</v>
      </c>
      <c r="R1975" s="225">
        <f>Q1975*H1975</f>
        <v>0</v>
      </c>
      <c r="S1975" s="225">
        <v>0</v>
      </c>
      <c r="T1975" s="226">
        <f>S1975*H1975</f>
        <v>0</v>
      </c>
      <c r="U1975" s="38"/>
      <c r="V1975" s="38"/>
      <c r="W1975" s="38"/>
      <c r="X1975" s="38"/>
      <c r="Y1975" s="38"/>
      <c r="Z1975" s="38"/>
      <c r="AA1975" s="38"/>
      <c r="AB1975" s="38"/>
      <c r="AC1975" s="38"/>
      <c r="AD1975" s="38"/>
      <c r="AE1975" s="38"/>
      <c r="AR1975" s="227" t="s">
        <v>468</v>
      </c>
      <c r="AT1975" s="227" t="s">
        <v>465</v>
      </c>
      <c r="AU1975" s="227" t="s">
        <v>150</v>
      </c>
      <c r="AY1975" s="17" t="s">
        <v>141</v>
      </c>
      <c r="BE1975" s="228">
        <f>IF(N1975="základní",J1975,0)</f>
        <v>0</v>
      </c>
      <c r="BF1975" s="228">
        <f>IF(N1975="snížená",J1975,0)</f>
        <v>0</v>
      </c>
      <c r="BG1975" s="228">
        <f>IF(N1975="zákl. přenesená",J1975,0)</f>
        <v>0</v>
      </c>
      <c r="BH1975" s="228">
        <f>IF(N1975="sníž. přenesená",J1975,0)</f>
        <v>0</v>
      </c>
      <c r="BI1975" s="228">
        <f>IF(N1975="nulová",J1975,0)</f>
        <v>0</v>
      </c>
      <c r="BJ1975" s="17" t="s">
        <v>150</v>
      </c>
      <c r="BK1975" s="228">
        <f>ROUND(I1975*H1975,2)</f>
        <v>0</v>
      </c>
      <c r="BL1975" s="17" t="s">
        <v>457</v>
      </c>
      <c r="BM1975" s="227" t="s">
        <v>2136</v>
      </c>
    </row>
    <row r="1976" s="14" customFormat="1">
      <c r="A1976" s="14"/>
      <c r="B1976" s="240"/>
      <c r="C1976" s="241"/>
      <c r="D1976" s="231" t="s">
        <v>152</v>
      </c>
      <c r="E1976" s="242" t="s">
        <v>1</v>
      </c>
      <c r="F1976" s="243" t="s">
        <v>2137</v>
      </c>
      <c r="G1976" s="241"/>
      <c r="H1976" s="244">
        <v>58.475000000000001</v>
      </c>
      <c r="I1976" s="245"/>
      <c r="J1976" s="241"/>
      <c r="K1976" s="241"/>
      <c r="L1976" s="246"/>
      <c r="M1976" s="247"/>
      <c r="N1976" s="248"/>
      <c r="O1976" s="248"/>
      <c r="P1976" s="248"/>
      <c r="Q1976" s="248"/>
      <c r="R1976" s="248"/>
      <c r="S1976" s="248"/>
      <c r="T1976" s="249"/>
      <c r="U1976" s="14"/>
      <c r="V1976" s="14"/>
      <c r="W1976" s="14"/>
      <c r="X1976" s="14"/>
      <c r="Y1976" s="14"/>
      <c r="Z1976" s="14"/>
      <c r="AA1976" s="14"/>
      <c r="AB1976" s="14"/>
      <c r="AC1976" s="14"/>
      <c r="AD1976" s="14"/>
      <c r="AE1976" s="14"/>
      <c r="AT1976" s="250" t="s">
        <v>152</v>
      </c>
      <c r="AU1976" s="250" t="s">
        <v>150</v>
      </c>
      <c r="AV1976" s="14" t="s">
        <v>150</v>
      </c>
      <c r="AW1976" s="14" t="s">
        <v>30</v>
      </c>
      <c r="AX1976" s="14" t="s">
        <v>81</v>
      </c>
      <c r="AY1976" s="250" t="s">
        <v>141</v>
      </c>
    </row>
    <row r="1977" s="14" customFormat="1">
      <c r="A1977" s="14"/>
      <c r="B1977" s="240"/>
      <c r="C1977" s="241"/>
      <c r="D1977" s="231" t="s">
        <v>152</v>
      </c>
      <c r="E1977" s="241"/>
      <c r="F1977" s="243" t="s">
        <v>2138</v>
      </c>
      <c r="G1977" s="241"/>
      <c r="H1977" s="244">
        <v>61.399000000000001</v>
      </c>
      <c r="I1977" s="245"/>
      <c r="J1977" s="241"/>
      <c r="K1977" s="241"/>
      <c r="L1977" s="246"/>
      <c r="M1977" s="247"/>
      <c r="N1977" s="248"/>
      <c r="O1977" s="248"/>
      <c r="P1977" s="248"/>
      <c r="Q1977" s="248"/>
      <c r="R1977" s="248"/>
      <c r="S1977" s="248"/>
      <c r="T1977" s="249"/>
      <c r="U1977" s="14"/>
      <c r="V1977" s="14"/>
      <c r="W1977" s="14"/>
      <c r="X1977" s="14"/>
      <c r="Y1977" s="14"/>
      <c r="Z1977" s="14"/>
      <c r="AA1977" s="14"/>
      <c r="AB1977" s="14"/>
      <c r="AC1977" s="14"/>
      <c r="AD1977" s="14"/>
      <c r="AE1977" s="14"/>
      <c r="AT1977" s="250" t="s">
        <v>152</v>
      </c>
      <c r="AU1977" s="250" t="s">
        <v>150</v>
      </c>
      <c r="AV1977" s="14" t="s">
        <v>150</v>
      </c>
      <c r="AW1977" s="14" t="s">
        <v>4</v>
      </c>
      <c r="AX1977" s="14" t="s">
        <v>81</v>
      </c>
      <c r="AY1977" s="250" t="s">
        <v>141</v>
      </c>
    </row>
    <row r="1978" s="2" customFormat="1" ht="24.15" customHeight="1">
      <c r="A1978" s="38"/>
      <c r="B1978" s="39"/>
      <c r="C1978" s="215" t="s">
        <v>2139</v>
      </c>
      <c r="D1978" s="215" t="s">
        <v>145</v>
      </c>
      <c r="E1978" s="216" t="s">
        <v>2140</v>
      </c>
      <c r="F1978" s="217" t="s">
        <v>2141</v>
      </c>
      <c r="G1978" s="218" t="s">
        <v>148</v>
      </c>
      <c r="H1978" s="219">
        <v>30</v>
      </c>
      <c r="I1978" s="220"/>
      <c r="J1978" s="221">
        <f>ROUND(I1978*H1978,2)</f>
        <v>0</v>
      </c>
      <c r="K1978" s="222"/>
      <c r="L1978" s="44"/>
      <c r="M1978" s="223" t="s">
        <v>1</v>
      </c>
      <c r="N1978" s="224" t="s">
        <v>39</v>
      </c>
      <c r="O1978" s="91"/>
      <c r="P1978" s="225">
        <f>O1978*H1978</f>
        <v>0</v>
      </c>
      <c r="Q1978" s="225">
        <v>0</v>
      </c>
      <c r="R1978" s="225">
        <f>Q1978*H1978</f>
        <v>0</v>
      </c>
      <c r="S1978" s="225">
        <v>0</v>
      </c>
      <c r="T1978" s="226">
        <f>S1978*H1978</f>
        <v>0</v>
      </c>
      <c r="U1978" s="38"/>
      <c r="V1978" s="38"/>
      <c r="W1978" s="38"/>
      <c r="X1978" s="38"/>
      <c r="Y1978" s="38"/>
      <c r="Z1978" s="38"/>
      <c r="AA1978" s="38"/>
      <c r="AB1978" s="38"/>
      <c r="AC1978" s="38"/>
      <c r="AD1978" s="38"/>
      <c r="AE1978" s="38"/>
      <c r="AR1978" s="227" t="s">
        <v>457</v>
      </c>
      <c r="AT1978" s="227" t="s">
        <v>145</v>
      </c>
      <c r="AU1978" s="227" t="s">
        <v>150</v>
      </c>
      <c r="AY1978" s="17" t="s">
        <v>141</v>
      </c>
      <c r="BE1978" s="228">
        <f>IF(N1978="základní",J1978,0)</f>
        <v>0</v>
      </c>
      <c r="BF1978" s="228">
        <f>IF(N1978="snížená",J1978,0)</f>
        <v>0</v>
      </c>
      <c r="BG1978" s="228">
        <f>IF(N1978="zákl. přenesená",J1978,0)</f>
        <v>0</v>
      </c>
      <c r="BH1978" s="228">
        <f>IF(N1978="sníž. přenesená",J1978,0)</f>
        <v>0</v>
      </c>
      <c r="BI1978" s="228">
        <f>IF(N1978="nulová",J1978,0)</f>
        <v>0</v>
      </c>
      <c r="BJ1978" s="17" t="s">
        <v>150</v>
      </c>
      <c r="BK1978" s="228">
        <f>ROUND(I1978*H1978,2)</f>
        <v>0</v>
      </c>
      <c r="BL1978" s="17" t="s">
        <v>457</v>
      </c>
      <c r="BM1978" s="227" t="s">
        <v>2142</v>
      </c>
    </row>
    <row r="1979" s="14" customFormat="1">
      <c r="A1979" s="14"/>
      <c r="B1979" s="240"/>
      <c r="C1979" s="241"/>
      <c r="D1979" s="231" t="s">
        <v>152</v>
      </c>
      <c r="E1979" s="242" t="s">
        <v>1</v>
      </c>
      <c r="F1979" s="243" t="s">
        <v>914</v>
      </c>
      <c r="G1979" s="241"/>
      <c r="H1979" s="244">
        <v>30</v>
      </c>
      <c r="I1979" s="245"/>
      <c r="J1979" s="241"/>
      <c r="K1979" s="241"/>
      <c r="L1979" s="246"/>
      <c r="M1979" s="247"/>
      <c r="N1979" s="248"/>
      <c r="O1979" s="248"/>
      <c r="P1979" s="248"/>
      <c r="Q1979" s="248"/>
      <c r="R1979" s="248"/>
      <c r="S1979" s="248"/>
      <c r="T1979" s="249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50" t="s">
        <v>152</v>
      </c>
      <c r="AU1979" s="250" t="s">
        <v>150</v>
      </c>
      <c r="AV1979" s="14" t="s">
        <v>150</v>
      </c>
      <c r="AW1979" s="14" t="s">
        <v>30</v>
      </c>
      <c r="AX1979" s="14" t="s">
        <v>81</v>
      </c>
      <c r="AY1979" s="250" t="s">
        <v>141</v>
      </c>
    </row>
    <row r="1980" s="2" customFormat="1" ht="16.5" customHeight="1">
      <c r="A1980" s="38"/>
      <c r="B1980" s="39"/>
      <c r="C1980" s="262" t="s">
        <v>2143</v>
      </c>
      <c r="D1980" s="262" t="s">
        <v>465</v>
      </c>
      <c r="E1980" s="263" t="s">
        <v>2144</v>
      </c>
      <c r="F1980" s="264" t="s">
        <v>2145</v>
      </c>
      <c r="G1980" s="265" t="s">
        <v>148</v>
      </c>
      <c r="H1980" s="266">
        <v>31.5</v>
      </c>
      <c r="I1980" s="267"/>
      <c r="J1980" s="268">
        <f>ROUND(I1980*H1980,2)</f>
        <v>0</v>
      </c>
      <c r="K1980" s="269"/>
      <c r="L1980" s="270"/>
      <c r="M1980" s="271" t="s">
        <v>1</v>
      </c>
      <c r="N1980" s="272" t="s">
        <v>39</v>
      </c>
      <c r="O1980" s="91"/>
      <c r="P1980" s="225">
        <f>O1980*H1980</f>
        <v>0</v>
      </c>
      <c r="Q1980" s="225">
        <v>0</v>
      </c>
      <c r="R1980" s="225">
        <f>Q1980*H1980</f>
        <v>0</v>
      </c>
      <c r="S1980" s="225">
        <v>0</v>
      </c>
      <c r="T1980" s="226">
        <f>S1980*H1980</f>
        <v>0</v>
      </c>
      <c r="U1980" s="38"/>
      <c r="V1980" s="38"/>
      <c r="W1980" s="38"/>
      <c r="X1980" s="38"/>
      <c r="Y1980" s="38"/>
      <c r="Z1980" s="38"/>
      <c r="AA1980" s="38"/>
      <c r="AB1980" s="38"/>
      <c r="AC1980" s="38"/>
      <c r="AD1980" s="38"/>
      <c r="AE1980" s="38"/>
      <c r="AR1980" s="227" t="s">
        <v>468</v>
      </c>
      <c r="AT1980" s="227" t="s">
        <v>465</v>
      </c>
      <c r="AU1980" s="227" t="s">
        <v>150</v>
      </c>
      <c r="AY1980" s="17" t="s">
        <v>141</v>
      </c>
      <c r="BE1980" s="228">
        <f>IF(N1980="základní",J1980,0)</f>
        <v>0</v>
      </c>
      <c r="BF1980" s="228">
        <f>IF(N1980="snížená",J1980,0)</f>
        <v>0</v>
      </c>
      <c r="BG1980" s="228">
        <f>IF(N1980="zákl. přenesená",J1980,0)</f>
        <v>0</v>
      </c>
      <c r="BH1980" s="228">
        <f>IF(N1980="sníž. přenesená",J1980,0)</f>
        <v>0</v>
      </c>
      <c r="BI1980" s="228">
        <f>IF(N1980="nulová",J1980,0)</f>
        <v>0</v>
      </c>
      <c r="BJ1980" s="17" t="s">
        <v>150</v>
      </c>
      <c r="BK1980" s="228">
        <f>ROUND(I1980*H1980,2)</f>
        <v>0</v>
      </c>
      <c r="BL1980" s="17" t="s">
        <v>457</v>
      </c>
      <c r="BM1980" s="227" t="s">
        <v>2146</v>
      </c>
    </row>
    <row r="1981" s="14" customFormat="1">
      <c r="A1981" s="14"/>
      <c r="B1981" s="240"/>
      <c r="C1981" s="241"/>
      <c r="D1981" s="231" t="s">
        <v>152</v>
      </c>
      <c r="E1981" s="242" t="s">
        <v>1</v>
      </c>
      <c r="F1981" s="243" t="s">
        <v>914</v>
      </c>
      <c r="G1981" s="241"/>
      <c r="H1981" s="244">
        <v>30</v>
      </c>
      <c r="I1981" s="245"/>
      <c r="J1981" s="241"/>
      <c r="K1981" s="241"/>
      <c r="L1981" s="246"/>
      <c r="M1981" s="247"/>
      <c r="N1981" s="248"/>
      <c r="O1981" s="248"/>
      <c r="P1981" s="248"/>
      <c r="Q1981" s="248"/>
      <c r="R1981" s="248"/>
      <c r="S1981" s="248"/>
      <c r="T1981" s="249"/>
      <c r="U1981" s="14"/>
      <c r="V1981" s="14"/>
      <c r="W1981" s="14"/>
      <c r="X1981" s="14"/>
      <c r="Y1981" s="14"/>
      <c r="Z1981" s="14"/>
      <c r="AA1981" s="14"/>
      <c r="AB1981" s="14"/>
      <c r="AC1981" s="14"/>
      <c r="AD1981" s="14"/>
      <c r="AE1981" s="14"/>
      <c r="AT1981" s="250" t="s">
        <v>152</v>
      </c>
      <c r="AU1981" s="250" t="s">
        <v>150</v>
      </c>
      <c r="AV1981" s="14" t="s">
        <v>150</v>
      </c>
      <c r="AW1981" s="14" t="s">
        <v>30</v>
      </c>
      <c r="AX1981" s="14" t="s">
        <v>81</v>
      </c>
      <c r="AY1981" s="250" t="s">
        <v>141</v>
      </c>
    </row>
    <row r="1982" s="14" customFormat="1">
      <c r="A1982" s="14"/>
      <c r="B1982" s="240"/>
      <c r="C1982" s="241"/>
      <c r="D1982" s="231" t="s">
        <v>152</v>
      </c>
      <c r="E1982" s="241"/>
      <c r="F1982" s="243" t="s">
        <v>2147</v>
      </c>
      <c r="G1982" s="241"/>
      <c r="H1982" s="244">
        <v>31.5</v>
      </c>
      <c r="I1982" s="245"/>
      <c r="J1982" s="241"/>
      <c r="K1982" s="241"/>
      <c r="L1982" s="246"/>
      <c r="M1982" s="247"/>
      <c r="N1982" s="248"/>
      <c r="O1982" s="248"/>
      <c r="P1982" s="248"/>
      <c r="Q1982" s="248"/>
      <c r="R1982" s="248"/>
      <c r="S1982" s="248"/>
      <c r="T1982" s="249"/>
      <c r="U1982" s="14"/>
      <c r="V1982" s="14"/>
      <c r="W1982" s="14"/>
      <c r="X1982" s="14"/>
      <c r="Y1982" s="14"/>
      <c r="Z1982" s="14"/>
      <c r="AA1982" s="14"/>
      <c r="AB1982" s="14"/>
      <c r="AC1982" s="14"/>
      <c r="AD1982" s="14"/>
      <c r="AE1982" s="14"/>
      <c r="AT1982" s="250" t="s">
        <v>152</v>
      </c>
      <c r="AU1982" s="250" t="s">
        <v>150</v>
      </c>
      <c r="AV1982" s="14" t="s">
        <v>150</v>
      </c>
      <c r="AW1982" s="14" t="s">
        <v>4</v>
      </c>
      <c r="AX1982" s="14" t="s">
        <v>81</v>
      </c>
      <c r="AY1982" s="250" t="s">
        <v>141</v>
      </c>
    </row>
    <row r="1983" s="2" customFormat="1" ht="24.15" customHeight="1">
      <c r="A1983" s="38"/>
      <c r="B1983" s="39"/>
      <c r="C1983" s="215" t="s">
        <v>2148</v>
      </c>
      <c r="D1983" s="215" t="s">
        <v>145</v>
      </c>
      <c r="E1983" s="216" t="s">
        <v>2149</v>
      </c>
      <c r="F1983" s="217" t="s">
        <v>2150</v>
      </c>
      <c r="G1983" s="218" t="s">
        <v>148</v>
      </c>
      <c r="H1983" s="219">
        <v>213.345</v>
      </c>
      <c r="I1983" s="220"/>
      <c r="J1983" s="221">
        <f>ROUND(I1983*H1983,2)</f>
        <v>0</v>
      </c>
      <c r="K1983" s="222"/>
      <c r="L1983" s="44"/>
      <c r="M1983" s="223" t="s">
        <v>1</v>
      </c>
      <c r="N1983" s="224" t="s">
        <v>39</v>
      </c>
      <c r="O1983" s="91"/>
      <c r="P1983" s="225">
        <f>O1983*H1983</f>
        <v>0</v>
      </c>
      <c r="Q1983" s="225">
        <v>0.00020000000000000001</v>
      </c>
      <c r="R1983" s="225">
        <f>Q1983*H1983</f>
        <v>0.042668999999999999</v>
      </c>
      <c r="S1983" s="225">
        <v>0</v>
      </c>
      <c r="T1983" s="226">
        <f>S1983*H1983</f>
        <v>0</v>
      </c>
      <c r="U1983" s="38"/>
      <c r="V1983" s="38"/>
      <c r="W1983" s="38"/>
      <c r="X1983" s="38"/>
      <c r="Y1983" s="38"/>
      <c r="Z1983" s="38"/>
      <c r="AA1983" s="38"/>
      <c r="AB1983" s="38"/>
      <c r="AC1983" s="38"/>
      <c r="AD1983" s="38"/>
      <c r="AE1983" s="38"/>
      <c r="AR1983" s="227" t="s">
        <v>457</v>
      </c>
      <c r="AT1983" s="227" t="s">
        <v>145</v>
      </c>
      <c r="AU1983" s="227" t="s">
        <v>150</v>
      </c>
      <c r="AY1983" s="17" t="s">
        <v>141</v>
      </c>
      <c r="BE1983" s="228">
        <f>IF(N1983="základní",J1983,0)</f>
        <v>0</v>
      </c>
      <c r="BF1983" s="228">
        <f>IF(N1983="snížená",J1983,0)</f>
        <v>0</v>
      </c>
      <c r="BG1983" s="228">
        <f>IF(N1983="zákl. přenesená",J1983,0)</f>
        <v>0</v>
      </c>
      <c r="BH1983" s="228">
        <f>IF(N1983="sníž. přenesená",J1983,0)</f>
        <v>0</v>
      </c>
      <c r="BI1983" s="228">
        <f>IF(N1983="nulová",J1983,0)</f>
        <v>0</v>
      </c>
      <c r="BJ1983" s="17" t="s">
        <v>150</v>
      </c>
      <c r="BK1983" s="228">
        <f>ROUND(I1983*H1983,2)</f>
        <v>0</v>
      </c>
      <c r="BL1983" s="17" t="s">
        <v>457</v>
      </c>
      <c r="BM1983" s="227" t="s">
        <v>2151</v>
      </c>
    </row>
    <row r="1984" s="13" customFormat="1">
      <c r="A1984" s="13"/>
      <c r="B1984" s="229"/>
      <c r="C1984" s="230"/>
      <c r="D1984" s="231" t="s">
        <v>152</v>
      </c>
      <c r="E1984" s="232" t="s">
        <v>1</v>
      </c>
      <c r="F1984" s="233" t="s">
        <v>2109</v>
      </c>
      <c r="G1984" s="230"/>
      <c r="H1984" s="232" t="s">
        <v>1</v>
      </c>
      <c r="I1984" s="234"/>
      <c r="J1984" s="230"/>
      <c r="K1984" s="230"/>
      <c r="L1984" s="235"/>
      <c r="M1984" s="236"/>
      <c r="N1984" s="237"/>
      <c r="O1984" s="237"/>
      <c r="P1984" s="237"/>
      <c r="Q1984" s="237"/>
      <c r="R1984" s="237"/>
      <c r="S1984" s="237"/>
      <c r="T1984" s="238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T1984" s="239" t="s">
        <v>152</v>
      </c>
      <c r="AU1984" s="239" t="s">
        <v>150</v>
      </c>
      <c r="AV1984" s="13" t="s">
        <v>81</v>
      </c>
      <c r="AW1984" s="13" t="s">
        <v>30</v>
      </c>
      <c r="AX1984" s="13" t="s">
        <v>73</v>
      </c>
      <c r="AY1984" s="239" t="s">
        <v>141</v>
      </c>
    </row>
    <row r="1985" s="13" customFormat="1">
      <c r="A1985" s="13"/>
      <c r="B1985" s="229"/>
      <c r="C1985" s="230"/>
      <c r="D1985" s="231" t="s">
        <v>152</v>
      </c>
      <c r="E1985" s="232" t="s">
        <v>1</v>
      </c>
      <c r="F1985" s="233" t="s">
        <v>194</v>
      </c>
      <c r="G1985" s="230"/>
      <c r="H1985" s="232" t="s">
        <v>1</v>
      </c>
      <c r="I1985" s="234"/>
      <c r="J1985" s="230"/>
      <c r="K1985" s="230"/>
      <c r="L1985" s="235"/>
      <c r="M1985" s="236"/>
      <c r="N1985" s="237"/>
      <c r="O1985" s="237"/>
      <c r="P1985" s="237"/>
      <c r="Q1985" s="237"/>
      <c r="R1985" s="237"/>
      <c r="S1985" s="237"/>
      <c r="T1985" s="238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T1985" s="239" t="s">
        <v>152</v>
      </c>
      <c r="AU1985" s="239" t="s">
        <v>150</v>
      </c>
      <c r="AV1985" s="13" t="s">
        <v>81</v>
      </c>
      <c r="AW1985" s="13" t="s">
        <v>30</v>
      </c>
      <c r="AX1985" s="13" t="s">
        <v>73</v>
      </c>
      <c r="AY1985" s="239" t="s">
        <v>141</v>
      </c>
    </row>
    <row r="1986" s="14" customFormat="1">
      <c r="A1986" s="14"/>
      <c r="B1986" s="240"/>
      <c r="C1986" s="241"/>
      <c r="D1986" s="231" t="s">
        <v>152</v>
      </c>
      <c r="E1986" s="242" t="s">
        <v>1</v>
      </c>
      <c r="F1986" s="243" t="s">
        <v>195</v>
      </c>
      <c r="G1986" s="241"/>
      <c r="H1986" s="244">
        <v>6.452</v>
      </c>
      <c r="I1986" s="245"/>
      <c r="J1986" s="241"/>
      <c r="K1986" s="241"/>
      <c r="L1986" s="246"/>
      <c r="M1986" s="247"/>
      <c r="N1986" s="248"/>
      <c r="O1986" s="248"/>
      <c r="P1986" s="248"/>
      <c r="Q1986" s="248"/>
      <c r="R1986" s="248"/>
      <c r="S1986" s="248"/>
      <c r="T1986" s="249"/>
      <c r="U1986" s="14"/>
      <c r="V1986" s="14"/>
      <c r="W1986" s="14"/>
      <c r="X1986" s="14"/>
      <c r="Y1986" s="14"/>
      <c r="Z1986" s="14"/>
      <c r="AA1986" s="14"/>
      <c r="AB1986" s="14"/>
      <c r="AC1986" s="14"/>
      <c r="AD1986" s="14"/>
      <c r="AE1986" s="14"/>
      <c r="AT1986" s="250" t="s">
        <v>152</v>
      </c>
      <c r="AU1986" s="250" t="s">
        <v>150</v>
      </c>
      <c r="AV1986" s="14" t="s">
        <v>150</v>
      </c>
      <c r="AW1986" s="14" t="s">
        <v>30</v>
      </c>
      <c r="AX1986" s="14" t="s">
        <v>73</v>
      </c>
      <c r="AY1986" s="250" t="s">
        <v>141</v>
      </c>
    </row>
    <row r="1987" s="13" customFormat="1">
      <c r="A1987" s="13"/>
      <c r="B1987" s="229"/>
      <c r="C1987" s="230"/>
      <c r="D1987" s="231" t="s">
        <v>152</v>
      </c>
      <c r="E1987" s="232" t="s">
        <v>1</v>
      </c>
      <c r="F1987" s="233" t="s">
        <v>196</v>
      </c>
      <c r="G1987" s="230"/>
      <c r="H1987" s="232" t="s">
        <v>1</v>
      </c>
      <c r="I1987" s="234"/>
      <c r="J1987" s="230"/>
      <c r="K1987" s="230"/>
      <c r="L1987" s="235"/>
      <c r="M1987" s="236"/>
      <c r="N1987" s="237"/>
      <c r="O1987" s="237"/>
      <c r="P1987" s="237"/>
      <c r="Q1987" s="237"/>
      <c r="R1987" s="237"/>
      <c r="S1987" s="237"/>
      <c r="T1987" s="238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T1987" s="239" t="s">
        <v>152</v>
      </c>
      <c r="AU1987" s="239" t="s">
        <v>150</v>
      </c>
      <c r="AV1987" s="13" t="s">
        <v>81</v>
      </c>
      <c r="AW1987" s="13" t="s">
        <v>30</v>
      </c>
      <c r="AX1987" s="13" t="s">
        <v>73</v>
      </c>
      <c r="AY1987" s="239" t="s">
        <v>141</v>
      </c>
    </row>
    <row r="1988" s="14" customFormat="1">
      <c r="A1988" s="14"/>
      <c r="B1988" s="240"/>
      <c r="C1988" s="241"/>
      <c r="D1988" s="231" t="s">
        <v>152</v>
      </c>
      <c r="E1988" s="242" t="s">
        <v>1</v>
      </c>
      <c r="F1988" s="243" t="s">
        <v>314</v>
      </c>
      <c r="G1988" s="241"/>
      <c r="H1988" s="244">
        <v>1.0149999999999999</v>
      </c>
      <c r="I1988" s="245"/>
      <c r="J1988" s="241"/>
      <c r="K1988" s="241"/>
      <c r="L1988" s="246"/>
      <c r="M1988" s="247"/>
      <c r="N1988" s="248"/>
      <c r="O1988" s="248"/>
      <c r="P1988" s="248"/>
      <c r="Q1988" s="248"/>
      <c r="R1988" s="248"/>
      <c r="S1988" s="248"/>
      <c r="T1988" s="249"/>
      <c r="U1988" s="14"/>
      <c r="V1988" s="14"/>
      <c r="W1988" s="14"/>
      <c r="X1988" s="14"/>
      <c r="Y1988" s="14"/>
      <c r="Z1988" s="14"/>
      <c r="AA1988" s="14"/>
      <c r="AB1988" s="14"/>
      <c r="AC1988" s="14"/>
      <c r="AD1988" s="14"/>
      <c r="AE1988" s="14"/>
      <c r="AT1988" s="250" t="s">
        <v>152</v>
      </c>
      <c r="AU1988" s="250" t="s">
        <v>150</v>
      </c>
      <c r="AV1988" s="14" t="s">
        <v>150</v>
      </c>
      <c r="AW1988" s="14" t="s">
        <v>30</v>
      </c>
      <c r="AX1988" s="14" t="s">
        <v>73</v>
      </c>
      <c r="AY1988" s="250" t="s">
        <v>141</v>
      </c>
    </row>
    <row r="1989" s="13" customFormat="1">
      <c r="A1989" s="13"/>
      <c r="B1989" s="229"/>
      <c r="C1989" s="230"/>
      <c r="D1989" s="231" t="s">
        <v>152</v>
      </c>
      <c r="E1989" s="232" t="s">
        <v>1</v>
      </c>
      <c r="F1989" s="233" t="s">
        <v>198</v>
      </c>
      <c r="G1989" s="230"/>
      <c r="H1989" s="232" t="s">
        <v>1</v>
      </c>
      <c r="I1989" s="234"/>
      <c r="J1989" s="230"/>
      <c r="K1989" s="230"/>
      <c r="L1989" s="235"/>
      <c r="M1989" s="236"/>
      <c r="N1989" s="237"/>
      <c r="O1989" s="237"/>
      <c r="P1989" s="237"/>
      <c r="Q1989" s="237"/>
      <c r="R1989" s="237"/>
      <c r="S1989" s="237"/>
      <c r="T1989" s="238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T1989" s="239" t="s">
        <v>152</v>
      </c>
      <c r="AU1989" s="239" t="s">
        <v>150</v>
      </c>
      <c r="AV1989" s="13" t="s">
        <v>81</v>
      </c>
      <c r="AW1989" s="13" t="s">
        <v>30</v>
      </c>
      <c r="AX1989" s="13" t="s">
        <v>73</v>
      </c>
      <c r="AY1989" s="239" t="s">
        <v>141</v>
      </c>
    </row>
    <row r="1990" s="14" customFormat="1">
      <c r="A1990" s="14"/>
      <c r="B1990" s="240"/>
      <c r="C1990" s="241"/>
      <c r="D1990" s="231" t="s">
        <v>152</v>
      </c>
      <c r="E1990" s="242" t="s">
        <v>1</v>
      </c>
      <c r="F1990" s="243" t="s">
        <v>199</v>
      </c>
      <c r="G1990" s="241"/>
      <c r="H1990" s="244">
        <v>1.8540000000000001</v>
      </c>
      <c r="I1990" s="245"/>
      <c r="J1990" s="241"/>
      <c r="K1990" s="241"/>
      <c r="L1990" s="246"/>
      <c r="M1990" s="247"/>
      <c r="N1990" s="248"/>
      <c r="O1990" s="248"/>
      <c r="P1990" s="248"/>
      <c r="Q1990" s="248"/>
      <c r="R1990" s="248"/>
      <c r="S1990" s="248"/>
      <c r="T1990" s="249"/>
      <c r="U1990" s="14"/>
      <c r="V1990" s="14"/>
      <c r="W1990" s="14"/>
      <c r="X1990" s="14"/>
      <c r="Y1990" s="14"/>
      <c r="Z1990" s="14"/>
      <c r="AA1990" s="14"/>
      <c r="AB1990" s="14"/>
      <c r="AC1990" s="14"/>
      <c r="AD1990" s="14"/>
      <c r="AE1990" s="14"/>
      <c r="AT1990" s="250" t="s">
        <v>152</v>
      </c>
      <c r="AU1990" s="250" t="s">
        <v>150</v>
      </c>
      <c r="AV1990" s="14" t="s">
        <v>150</v>
      </c>
      <c r="AW1990" s="14" t="s">
        <v>30</v>
      </c>
      <c r="AX1990" s="14" t="s">
        <v>73</v>
      </c>
      <c r="AY1990" s="250" t="s">
        <v>141</v>
      </c>
    </row>
    <row r="1991" s="13" customFormat="1">
      <c r="A1991" s="13"/>
      <c r="B1991" s="229"/>
      <c r="C1991" s="230"/>
      <c r="D1991" s="231" t="s">
        <v>152</v>
      </c>
      <c r="E1991" s="232" t="s">
        <v>1</v>
      </c>
      <c r="F1991" s="233" t="s">
        <v>200</v>
      </c>
      <c r="G1991" s="230"/>
      <c r="H1991" s="232" t="s">
        <v>1</v>
      </c>
      <c r="I1991" s="234"/>
      <c r="J1991" s="230"/>
      <c r="K1991" s="230"/>
      <c r="L1991" s="235"/>
      <c r="M1991" s="236"/>
      <c r="N1991" s="237"/>
      <c r="O1991" s="237"/>
      <c r="P1991" s="237"/>
      <c r="Q1991" s="237"/>
      <c r="R1991" s="237"/>
      <c r="S1991" s="237"/>
      <c r="T1991" s="238"/>
      <c r="U1991" s="13"/>
      <c r="V1991" s="13"/>
      <c r="W1991" s="13"/>
      <c r="X1991" s="13"/>
      <c r="Y1991" s="13"/>
      <c r="Z1991" s="13"/>
      <c r="AA1991" s="13"/>
      <c r="AB1991" s="13"/>
      <c r="AC1991" s="13"/>
      <c r="AD1991" s="13"/>
      <c r="AE1991" s="13"/>
      <c r="AT1991" s="239" t="s">
        <v>152</v>
      </c>
      <c r="AU1991" s="239" t="s">
        <v>150</v>
      </c>
      <c r="AV1991" s="13" t="s">
        <v>81</v>
      </c>
      <c r="AW1991" s="13" t="s">
        <v>30</v>
      </c>
      <c r="AX1991" s="13" t="s">
        <v>73</v>
      </c>
      <c r="AY1991" s="239" t="s">
        <v>141</v>
      </c>
    </row>
    <row r="1992" s="14" customFormat="1">
      <c r="A1992" s="14"/>
      <c r="B1992" s="240"/>
      <c r="C1992" s="241"/>
      <c r="D1992" s="231" t="s">
        <v>152</v>
      </c>
      <c r="E1992" s="242" t="s">
        <v>1</v>
      </c>
      <c r="F1992" s="243" t="s">
        <v>201</v>
      </c>
      <c r="G1992" s="241"/>
      <c r="H1992" s="244">
        <v>7.5730000000000004</v>
      </c>
      <c r="I1992" s="245"/>
      <c r="J1992" s="241"/>
      <c r="K1992" s="241"/>
      <c r="L1992" s="246"/>
      <c r="M1992" s="247"/>
      <c r="N1992" s="248"/>
      <c r="O1992" s="248"/>
      <c r="P1992" s="248"/>
      <c r="Q1992" s="248"/>
      <c r="R1992" s="248"/>
      <c r="S1992" s="248"/>
      <c r="T1992" s="249"/>
      <c r="U1992" s="14"/>
      <c r="V1992" s="14"/>
      <c r="W1992" s="14"/>
      <c r="X1992" s="14"/>
      <c r="Y1992" s="14"/>
      <c r="Z1992" s="14"/>
      <c r="AA1992" s="14"/>
      <c r="AB1992" s="14"/>
      <c r="AC1992" s="14"/>
      <c r="AD1992" s="14"/>
      <c r="AE1992" s="14"/>
      <c r="AT1992" s="250" t="s">
        <v>152</v>
      </c>
      <c r="AU1992" s="250" t="s">
        <v>150</v>
      </c>
      <c r="AV1992" s="14" t="s">
        <v>150</v>
      </c>
      <c r="AW1992" s="14" t="s">
        <v>30</v>
      </c>
      <c r="AX1992" s="14" t="s">
        <v>73</v>
      </c>
      <c r="AY1992" s="250" t="s">
        <v>141</v>
      </c>
    </row>
    <row r="1993" s="13" customFormat="1">
      <c r="A1993" s="13"/>
      <c r="B1993" s="229"/>
      <c r="C1993" s="230"/>
      <c r="D1993" s="231" t="s">
        <v>152</v>
      </c>
      <c r="E1993" s="232" t="s">
        <v>1</v>
      </c>
      <c r="F1993" s="233" t="s">
        <v>202</v>
      </c>
      <c r="G1993" s="230"/>
      <c r="H1993" s="232" t="s">
        <v>1</v>
      </c>
      <c r="I1993" s="234"/>
      <c r="J1993" s="230"/>
      <c r="K1993" s="230"/>
      <c r="L1993" s="235"/>
      <c r="M1993" s="236"/>
      <c r="N1993" s="237"/>
      <c r="O1993" s="237"/>
      <c r="P1993" s="237"/>
      <c r="Q1993" s="237"/>
      <c r="R1993" s="237"/>
      <c r="S1993" s="237"/>
      <c r="T1993" s="238"/>
      <c r="U1993" s="13"/>
      <c r="V1993" s="13"/>
      <c r="W1993" s="13"/>
      <c r="X1993" s="13"/>
      <c r="Y1993" s="13"/>
      <c r="Z1993" s="13"/>
      <c r="AA1993" s="13"/>
      <c r="AB1993" s="13"/>
      <c r="AC1993" s="13"/>
      <c r="AD1993" s="13"/>
      <c r="AE1993" s="13"/>
      <c r="AT1993" s="239" t="s">
        <v>152</v>
      </c>
      <c r="AU1993" s="239" t="s">
        <v>150</v>
      </c>
      <c r="AV1993" s="13" t="s">
        <v>81</v>
      </c>
      <c r="AW1993" s="13" t="s">
        <v>30</v>
      </c>
      <c r="AX1993" s="13" t="s">
        <v>73</v>
      </c>
      <c r="AY1993" s="239" t="s">
        <v>141</v>
      </c>
    </row>
    <row r="1994" s="14" customFormat="1">
      <c r="A1994" s="14"/>
      <c r="B1994" s="240"/>
      <c r="C1994" s="241"/>
      <c r="D1994" s="231" t="s">
        <v>152</v>
      </c>
      <c r="E1994" s="242" t="s">
        <v>1</v>
      </c>
      <c r="F1994" s="243" t="s">
        <v>203</v>
      </c>
      <c r="G1994" s="241"/>
      <c r="H1994" s="244">
        <v>25.02</v>
      </c>
      <c r="I1994" s="245"/>
      <c r="J1994" s="241"/>
      <c r="K1994" s="241"/>
      <c r="L1994" s="246"/>
      <c r="M1994" s="247"/>
      <c r="N1994" s="248"/>
      <c r="O1994" s="248"/>
      <c r="P1994" s="248"/>
      <c r="Q1994" s="248"/>
      <c r="R1994" s="248"/>
      <c r="S1994" s="248"/>
      <c r="T1994" s="249"/>
      <c r="U1994" s="14"/>
      <c r="V1994" s="14"/>
      <c r="W1994" s="14"/>
      <c r="X1994" s="14"/>
      <c r="Y1994" s="14"/>
      <c r="Z1994" s="14"/>
      <c r="AA1994" s="14"/>
      <c r="AB1994" s="14"/>
      <c r="AC1994" s="14"/>
      <c r="AD1994" s="14"/>
      <c r="AE1994" s="14"/>
      <c r="AT1994" s="250" t="s">
        <v>152</v>
      </c>
      <c r="AU1994" s="250" t="s">
        <v>150</v>
      </c>
      <c r="AV1994" s="14" t="s">
        <v>150</v>
      </c>
      <c r="AW1994" s="14" t="s">
        <v>30</v>
      </c>
      <c r="AX1994" s="14" t="s">
        <v>73</v>
      </c>
      <c r="AY1994" s="250" t="s">
        <v>141</v>
      </c>
    </row>
    <row r="1995" s="13" customFormat="1">
      <c r="A1995" s="13"/>
      <c r="B1995" s="229"/>
      <c r="C1995" s="230"/>
      <c r="D1995" s="231" t="s">
        <v>152</v>
      </c>
      <c r="E1995" s="232" t="s">
        <v>1</v>
      </c>
      <c r="F1995" s="233" t="s">
        <v>204</v>
      </c>
      <c r="G1995" s="230"/>
      <c r="H1995" s="232" t="s">
        <v>1</v>
      </c>
      <c r="I1995" s="234"/>
      <c r="J1995" s="230"/>
      <c r="K1995" s="230"/>
      <c r="L1995" s="235"/>
      <c r="M1995" s="236"/>
      <c r="N1995" s="237"/>
      <c r="O1995" s="237"/>
      <c r="P1995" s="237"/>
      <c r="Q1995" s="237"/>
      <c r="R1995" s="237"/>
      <c r="S1995" s="237"/>
      <c r="T1995" s="238"/>
      <c r="U1995" s="13"/>
      <c r="V1995" s="13"/>
      <c r="W1995" s="13"/>
      <c r="X1995" s="13"/>
      <c r="Y1995" s="13"/>
      <c r="Z1995" s="13"/>
      <c r="AA1995" s="13"/>
      <c r="AB1995" s="13"/>
      <c r="AC1995" s="13"/>
      <c r="AD1995" s="13"/>
      <c r="AE1995" s="13"/>
      <c r="AT1995" s="239" t="s">
        <v>152</v>
      </c>
      <c r="AU1995" s="239" t="s">
        <v>150</v>
      </c>
      <c r="AV1995" s="13" t="s">
        <v>81</v>
      </c>
      <c r="AW1995" s="13" t="s">
        <v>30</v>
      </c>
      <c r="AX1995" s="13" t="s">
        <v>73</v>
      </c>
      <c r="AY1995" s="239" t="s">
        <v>141</v>
      </c>
    </row>
    <row r="1996" s="14" customFormat="1">
      <c r="A1996" s="14"/>
      <c r="B1996" s="240"/>
      <c r="C1996" s="241"/>
      <c r="D1996" s="231" t="s">
        <v>152</v>
      </c>
      <c r="E1996" s="242" t="s">
        <v>1</v>
      </c>
      <c r="F1996" s="243" t="s">
        <v>205</v>
      </c>
      <c r="G1996" s="241"/>
      <c r="H1996" s="244">
        <v>16.561</v>
      </c>
      <c r="I1996" s="245"/>
      <c r="J1996" s="241"/>
      <c r="K1996" s="241"/>
      <c r="L1996" s="246"/>
      <c r="M1996" s="247"/>
      <c r="N1996" s="248"/>
      <c r="O1996" s="248"/>
      <c r="P1996" s="248"/>
      <c r="Q1996" s="248"/>
      <c r="R1996" s="248"/>
      <c r="S1996" s="248"/>
      <c r="T1996" s="249"/>
      <c r="U1996" s="14"/>
      <c r="V1996" s="14"/>
      <c r="W1996" s="14"/>
      <c r="X1996" s="14"/>
      <c r="Y1996" s="14"/>
      <c r="Z1996" s="14"/>
      <c r="AA1996" s="14"/>
      <c r="AB1996" s="14"/>
      <c r="AC1996" s="14"/>
      <c r="AD1996" s="14"/>
      <c r="AE1996" s="14"/>
      <c r="AT1996" s="250" t="s">
        <v>152</v>
      </c>
      <c r="AU1996" s="250" t="s">
        <v>150</v>
      </c>
      <c r="AV1996" s="14" t="s">
        <v>150</v>
      </c>
      <c r="AW1996" s="14" t="s">
        <v>30</v>
      </c>
      <c r="AX1996" s="14" t="s">
        <v>73</v>
      </c>
      <c r="AY1996" s="250" t="s">
        <v>141</v>
      </c>
    </row>
    <row r="1997" s="13" customFormat="1">
      <c r="A1997" s="13"/>
      <c r="B1997" s="229"/>
      <c r="C1997" s="230"/>
      <c r="D1997" s="231" t="s">
        <v>152</v>
      </c>
      <c r="E1997" s="232" t="s">
        <v>1</v>
      </c>
      <c r="F1997" s="233" t="s">
        <v>2110</v>
      </c>
      <c r="G1997" s="230"/>
      <c r="H1997" s="232" t="s">
        <v>1</v>
      </c>
      <c r="I1997" s="234"/>
      <c r="J1997" s="230"/>
      <c r="K1997" s="230"/>
      <c r="L1997" s="235"/>
      <c r="M1997" s="236"/>
      <c r="N1997" s="237"/>
      <c r="O1997" s="237"/>
      <c r="P1997" s="237"/>
      <c r="Q1997" s="237"/>
      <c r="R1997" s="237"/>
      <c r="S1997" s="237"/>
      <c r="T1997" s="238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T1997" s="239" t="s">
        <v>152</v>
      </c>
      <c r="AU1997" s="239" t="s">
        <v>150</v>
      </c>
      <c r="AV1997" s="13" t="s">
        <v>81</v>
      </c>
      <c r="AW1997" s="13" t="s">
        <v>30</v>
      </c>
      <c r="AX1997" s="13" t="s">
        <v>73</v>
      </c>
      <c r="AY1997" s="239" t="s">
        <v>141</v>
      </c>
    </row>
    <row r="1998" s="13" customFormat="1">
      <c r="A1998" s="13"/>
      <c r="B1998" s="229"/>
      <c r="C1998" s="230"/>
      <c r="D1998" s="231" t="s">
        <v>152</v>
      </c>
      <c r="E1998" s="232" t="s">
        <v>1</v>
      </c>
      <c r="F1998" s="233" t="s">
        <v>194</v>
      </c>
      <c r="G1998" s="230"/>
      <c r="H1998" s="232" t="s">
        <v>1</v>
      </c>
      <c r="I1998" s="234"/>
      <c r="J1998" s="230"/>
      <c r="K1998" s="230"/>
      <c r="L1998" s="235"/>
      <c r="M1998" s="236"/>
      <c r="N1998" s="237"/>
      <c r="O1998" s="237"/>
      <c r="P1998" s="237"/>
      <c r="Q1998" s="237"/>
      <c r="R1998" s="237"/>
      <c r="S1998" s="237"/>
      <c r="T1998" s="238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T1998" s="239" t="s">
        <v>152</v>
      </c>
      <c r="AU1998" s="239" t="s">
        <v>150</v>
      </c>
      <c r="AV1998" s="13" t="s">
        <v>81</v>
      </c>
      <c r="AW1998" s="13" t="s">
        <v>30</v>
      </c>
      <c r="AX1998" s="13" t="s">
        <v>73</v>
      </c>
      <c r="AY1998" s="239" t="s">
        <v>141</v>
      </c>
    </row>
    <row r="1999" s="14" customFormat="1">
      <c r="A1999" s="14"/>
      <c r="B1999" s="240"/>
      <c r="C1999" s="241"/>
      <c r="D1999" s="231" t="s">
        <v>152</v>
      </c>
      <c r="E1999" s="242" t="s">
        <v>1</v>
      </c>
      <c r="F1999" s="243" t="s">
        <v>233</v>
      </c>
      <c r="G1999" s="241"/>
      <c r="H1999" s="244">
        <v>19.779</v>
      </c>
      <c r="I1999" s="245"/>
      <c r="J1999" s="241"/>
      <c r="K1999" s="241"/>
      <c r="L1999" s="246"/>
      <c r="M1999" s="247"/>
      <c r="N1999" s="248"/>
      <c r="O1999" s="248"/>
      <c r="P1999" s="248"/>
      <c r="Q1999" s="248"/>
      <c r="R1999" s="248"/>
      <c r="S1999" s="248"/>
      <c r="T1999" s="249"/>
      <c r="U1999" s="14"/>
      <c r="V1999" s="14"/>
      <c r="W1999" s="14"/>
      <c r="X1999" s="14"/>
      <c r="Y1999" s="14"/>
      <c r="Z1999" s="14"/>
      <c r="AA1999" s="14"/>
      <c r="AB1999" s="14"/>
      <c r="AC1999" s="14"/>
      <c r="AD1999" s="14"/>
      <c r="AE1999" s="14"/>
      <c r="AT1999" s="250" t="s">
        <v>152</v>
      </c>
      <c r="AU1999" s="250" t="s">
        <v>150</v>
      </c>
      <c r="AV1999" s="14" t="s">
        <v>150</v>
      </c>
      <c r="AW1999" s="14" t="s">
        <v>30</v>
      </c>
      <c r="AX1999" s="14" t="s">
        <v>73</v>
      </c>
      <c r="AY1999" s="250" t="s">
        <v>141</v>
      </c>
    </row>
    <row r="2000" s="13" customFormat="1">
      <c r="A2000" s="13"/>
      <c r="B2000" s="229"/>
      <c r="C2000" s="230"/>
      <c r="D2000" s="231" t="s">
        <v>152</v>
      </c>
      <c r="E2000" s="232" t="s">
        <v>1</v>
      </c>
      <c r="F2000" s="233" t="s">
        <v>234</v>
      </c>
      <c r="G2000" s="230"/>
      <c r="H2000" s="232" t="s">
        <v>1</v>
      </c>
      <c r="I2000" s="234"/>
      <c r="J2000" s="230"/>
      <c r="K2000" s="230"/>
      <c r="L2000" s="235"/>
      <c r="M2000" s="236"/>
      <c r="N2000" s="237"/>
      <c r="O2000" s="237"/>
      <c r="P2000" s="237"/>
      <c r="Q2000" s="237"/>
      <c r="R2000" s="237"/>
      <c r="S2000" s="237"/>
      <c r="T2000" s="238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39" t="s">
        <v>152</v>
      </c>
      <c r="AU2000" s="239" t="s">
        <v>150</v>
      </c>
      <c r="AV2000" s="13" t="s">
        <v>81</v>
      </c>
      <c r="AW2000" s="13" t="s">
        <v>30</v>
      </c>
      <c r="AX2000" s="13" t="s">
        <v>73</v>
      </c>
      <c r="AY2000" s="239" t="s">
        <v>141</v>
      </c>
    </row>
    <row r="2001" s="14" customFormat="1">
      <c r="A2001" s="14"/>
      <c r="B2001" s="240"/>
      <c r="C2001" s="241"/>
      <c r="D2001" s="231" t="s">
        <v>152</v>
      </c>
      <c r="E2001" s="242" t="s">
        <v>1</v>
      </c>
      <c r="F2001" s="243" t="s">
        <v>235</v>
      </c>
      <c r="G2001" s="241"/>
      <c r="H2001" s="244">
        <v>8.9979999999999993</v>
      </c>
      <c r="I2001" s="245"/>
      <c r="J2001" s="241"/>
      <c r="K2001" s="241"/>
      <c r="L2001" s="246"/>
      <c r="M2001" s="247"/>
      <c r="N2001" s="248"/>
      <c r="O2001" s="248"/>
      <c r="P2001" s="248"/>
      <c r="Q2001" s="248"/>
      <c r="R2001" s="248"/>
      <c r="S2001" s="248"/>
      <c r="T2001" s="249"/>
      <c r="U2001" s="14"/>
      <c r="V2001" s="14"/>
      <c r="W2001" s="14"/>
      <c r="X2001" s="14"/>
      <c r="Y2001" s="14"/>
      <c r="Z2001" s="14"/>
      <c r="AA2001" s="14"/>
      <c r="AB2001" s="14"/>
      <c r="AC2001" s="14"/>
      <c r="AD2001" s="14"/>
      <c r="AE2001" s="14"/>
      <c r="AT2001" s="250" t="s">
        <v>152</v>
      </c>
      <c r="AU2001" s="250" t="s">
        <v>150</v>
      </c>
      <c r="AV2001" s="14" t="s">
        <v>150</v>
      </c>
      <c r="AW2001" s="14" t="s">
        <v>30</v>
      </c>
      <c r="AX2001" s="14" t="s">
        <v>73</v>
      </c>
      <c r="AY2001" s="250" t="s">
        <v>141</v>
      </c>
    </row>
    <row r="2002" s="13" customFormat="1">
      <c r="A2002" s="13"/>
      <c r="B2002" s="229"/>
      <c r="C2002" s="230"/>
      <c r="D2002" s="231" t="s">
        <v>152</v>
      </c>
      <c r="E2002" s="232" t="s">
        <v>1</v>
      </c>
      <c r="F2002" s="233" t="s">
        <v>200</v>
      </c>
      <c r="G2002" s="230"/>
      <c r="H2002" s="232" t="s">
        <v>1</v>
      </c>
      <c r="I2002" s="234"/>
      <c r="J2002" s="230"/>
      <c r="K2002" s="230"/>
      <c r="L2002" s="235"/>
      <c r="M2002" s="236"/>
      <c r="N2002" s="237"/>
      <c r="O2002" s="237"/>
      <c r="P2002" s="237"/>
      <c r="Q2002" s="237"/>
      <c r="R2002" s="237"/>
      <c r="S2002" s="237"/>
      <c r="T2002" s="238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39" t="s">
        <v>152</v>
      </c>
      <c r="AU2002" s="239" t="s">
        <v>150</v>
      </c>
      <c r="AV2002" s="13" t="s">
        <v>81</v>
      </c>
      <c r="AW2002" s="13" t="s">
        <v>30</v>
      </c>
      <c r="AX2002" s="13" t="s">
        <v>73</v>
      </c>
      <c r="AY2002" s="239" t="s">
        <v>141</v>
      </c>
    </row>
    <row r="2003" s="14" customFormat="1">
      <c r="A2003" s="14"/>
      <c r="B2003" s="240"/>
      <c r="C2003" s="241"/>
      <c r="D2003" s="231" t="s">
        <v>152</v>
      </c>
      <c r="E2003" s="242" t="s">
        <v>1</v>
      </c>
      <c r="F2003" s="243" t="s">
        <v>236</v>
      </c>
      <c r="G2003" s="241"/>
      <c r="H2003" s="244">
        <v>31.59</v>
      </c>
      <c r="I2003" s="245"/>
      <c r="J2003" s="241"/>
      <c r="K2003" s="241"/>
      <c r="L2003" s="246"/>
      <c r="M2003" s="247"/>
      <c r="N2003" s="248"/>
      <c r="O2003" s="248"/>
      <c r="P2003" s="248"/>
      <c r="Q2003" s="248"/>
      <c r="R2003" s="248"/>
      <c r="S2003" s="248"/>
      <c r="T2003" s="249"/>
      <c r="U2003" s="14"/>
      <c r="V2003" s="14"/>
      <c r="W2003" s="14"/>
      <c r="X2003" s="14"/>
      <c r="Y2003" s="14"/>
      <c r="Z2003" s="14"/>
      <c r="AA2003" s="14"/>
      <c r="AB2003" s="14"/>
      <c r="AC2003" s="14"/>
      <c r="AD2003" s="14"/>
      <c r="AE2003" s="14"/>
      <c r="AT2003" s="250" t="s">
        <v>152</v>
      </c>
      <c r="AU2003" s="250" t="s">
        <v>150</v>
      </c>
      <c r="AV2003" s="14" t="s">
        <v>150</v>
      </c>
      <c r="AW2003" s="14" t="s">
        <v>30</v>
      </c>
      <c r="AX2003" s="14" t="s">
        <v>73</v>
      </c>
      <c r="AY2003" s="250" t="s">
        <v>141</v>
      </c>
    </row>
    <row r="2004" s="13" customFormat="1">
      <c r="A2004" s="13"/>
      <c r="B2004" s="229"/>
      <c r="C2004" s="230"/>
      <c r="D2004" s="231" t="s">
        <v>152</v>
      </c>
      <c r="E2004" s="232" t="s">
        <v>1</v>
      </c>
      <c r="F2004" s="233" t="s">
        <v>202</v>
      </c>
      <c r="G2004" s="230"/>
      <c r="H2004" s="232" t="s">
        <v>1</v>
      </c>
      <c r="I2004" s="234"/>
      <c r="J2004" s="230"/>
      <c r="K2004" s="230"/>
      <c r="L2004" s="235"/>
      <c r="M2004" s="236"/>
      <c r="N2004" s="237"/>
      <c r="O2004" s="237"/>
      <c r="P2004" s="237"/>
      <c r="Q2004" s="237"/>
      <c r="R2004" s="237"/>
      <c r="S2004" s="237"/>
      <c r="T2004" s="238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T2004" s="239" t="s">
        <v>152</v>
      </c>
      <c r="AU2004" s="239" t="s">
        <v>150</v>
      </c>
      <c r="AV2004" s="13" t="s">
        <v>81</v>
      </c>
      <c r="AW2004" s="13" t="s">
        <v>30</v>
      </c>
      <c r="AX2004" s="13" t="s">
        <v>73</v>
      </c>
      <c r="AY2004" s="239" t="s">
        <v>141</v>
      </c>
    </row>
    <row r="2005" s="14" customFormat="1">
      <c r="A2005" s="14"/>
      <c r="B2005" s="240"/>
      <c r="C2005" s="241"/>
      <c r="D2005" s="231" t="s">
        <v>152</v>
      </c>
      <c r="E2005" s="242" t="s">
        <v>1</v>
      </c>
      <c r="F2005" s="243" t="s">
        <v>256</v>
      </c>
      <c r="G2005" s="241"/>
      <c r="H2005" s="244">
        <v>57.878</v>
      </c>
      <c r="I2005" s="245"/>
      <c r="J2005" s="241"/>
      <c r="K2005" s="241"/>
      <c r="L2005" s="246"/>
      <c r="M2005" s="247"/>
      <c r="N2005" s="248"/>
      <c r="O2005" s="248"/>
      <c r="P2005" s="248"/>
      <c r="Q2005" s="248"/>
      <c r="R2005" s="248"/>
      <c r="S2005" s="248"/>
      <c r="T2005" s="249"/>
      <c r="U2005" s="14"/>
      <c r="V2005" s="14"/>
      <c r="W2005" s="14"/>
      <c r="X2005" s="14"/>
      <c r="Y2005" s="14"/>
      <c r="Z2005" s="14"/>
      <c r="AA2005" s="14"/>
      <c r="AB2005" s="14"/>
      <c r="AC2005" s="14"/>
      <c r="AD2005" s="14"/>
      <c r="AE2005" s="14"/>
      <c r="AT2005" s="250" t="s">
        <v>152</v>
      </c>
      <c r="AU2005" s="250" t="s">
        <v>150</v>
      </c>
      <c r="AV2005" s="14" t="s">
        <v>150</v>
      </c>
      <c r="AW2005" s="14" t="s">
        <v>30</v>
      </c>
      <c r="AX2005" s="14" t="s">
        <v>73</v>
      </c>
      <c r="AY2005" s="250" t="s">
        <v>141</v>
      </c>
    </row>
    <row r="2006" s="13" customFormat="1">
      <c r="A2006" s="13"/>
      <c r="B2006" s="229"/>
      <c r="C2006" s="230"/>
      <c r="D2006" s="231" t="s">
        <v>152</v>
      </c>
      <c r="E2006" s="232" t="s">
        <v>1</v>
      </c>
      <c r="F2006" s="233" t="s">
        <v>204</v>
      </c>
      <c r="G2006" s="230"/>
      <c r="H2006" s="232" t="s">
        <v>1</v>
      </c>
      <c r="I2006" s="234"/>
      <c r="J2006" s="230"/>
      <c r="K2006" s="230"/>
      <c r="L2006" s="235"/>
      <c r="M2006" s="236"/>
      <c r="N2006" s="237"/>
      <c r="O2006" s="237"/>
      <c r="P2006" s="237"/>
      <c r="Q2006" s="237"/>
      <c r="R2006" s="237"/>
      <c r="S2006" s="237"/>
      <c r="T2006" s="238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T2006" s="239" t="s">
        <v>152</v>
      </c>
      <c r="AU2006" s="239" t="s">
        <v>150</v>
      </c>
      <c r="AV2006" s="13" t="s">
        <v>81</v>
      </c>
      <c r="AW2006" s="13" t="s">
        <v>30</v>
      </c>
      <c r="AX2006" s="13" t="s">
        <v>73</v>
      </c>
      <c r="AY2006" s="239" t="s">
        <v>141</v>
      </c>
    </row>
    <row r="2007" s="14" customFormat="1">
      <c r="A2007" s="14"/>
      <c r="B2007" s="240"/>
      <c r="C2007" s="241"/>
      <c r="D2007" s="231" t="s">
        <v>152</v>
      </c>
      <c r="E2007" s="242" t="s">
        <v>1</v>
      </c>
      <c r="F2007" s="243" t="s">
        <v>238</v>
      </c>
      <c r="G2007" s="241"/>
      <c r="H2007" s="244">
        <v>45.761000000000003</v>
      </c>
      <c r="I2007" s="245"/>
      <c r="J2007" s="241"/>
      <c r="K2007" s="241"/>
      <c r="L2007" s="246"/>
      <c r="M2007" s="247"/>
      <c r="N2007" s="248"/>
      <c r="O2007" s="248"/>
      <c r="P2007" s="248"/>
      <c r="Q2007" s="248"/>
      <c r="R2007" s="248"/>
      <c r="S2007" s="248"/>
      <c r="T2007" s="249"/>
      <c r="U2007" s="14"/>
      <c r="V2007" s="14"/>
      <c r="W2007" s="14"/>
      <c r="X2007" s="14"/>
      <c r="Y2007" s="14"/>
      <c r="Z2007" s="14"/>
      <c r="AA2007" s="14"/>
      <c r="AB2007" s="14"/>
      <c r="AC2007" s="14"/>
      <c r="AD2007" s="14"/>
      <c r="AE2007" s="14"/>
      <c r="AT2007" s="250" t="s">
        <v>152</v>
      </c>
      <c r="AU2007" s="250" t="s">
        <v>150</v>
      </c>
      <c r="AV2007" s="14" t="s">
        <v>150</v>
      </c>
      <c r="AW2007" s="14" t="s">
        <v>30</v>
      </c>
      <c r="AX2007" s="14" t="s">
        <v>73</v>
      </c>
      <c r="AY2007" s="250" t="s">
        <v>141</v>
      </c>
    </row>
    <row r="2008" s="13" customFormat="1">
      <c r="A2008" s="13"/>
      <c r="B2008" s="229"/>
      <c r="C2008" s="230"/>
      <c r="D2008" s="231" t="s">
        <v>152</v>
      </c>
      <c r="E2008" s="232" t="s">
        <v>1</v>
      </c>
      <c r="F2008" s="233" t="s">
        <v>239</v>
      </c>
      <c r="G2008" s="230"/>
      <c r="H2008" s="232" t="s">
        <v>1</v>
      </c>
      <c r="I2008" s="234"/>
      <c r="J2008" s="230"/>
      <c r="K2008" s="230"/>
      <c r="L2008" s="235"/>
      <c r="M2008" s="236"/>
      <c r="N2008" s="237"/>
      <c r="O2008" s="237"/>
      <c r="P2008" s="237"/>
      <c r="Q2008" s="237"/>
      <c r="R2008" s="237"/>
      <c r="S2008" s="237"/>
      <c r="T2008" s="238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T2008" s="239" t="s">
        <v>152</v>
      </c>
      <c r="AU2008" s="239" t="s">
        <v>150</v>
      </c>
      <c r="AV2008" s="13" t="s">
        <v>81</v>
      </c>
      <c r="AW2008" s="13" t="s">
        <v>30</v>
      </c>
      <c r="AX2008" s="13" t="s">
        <v>73</v>
      </c>
      <c r="AY2008" s="239" t="s">
        <v>141</v>
      </c>
    </row>
    <row r="2009" s="14" customFormat="1">
      <c r="A2009" s="14"/>
      <c r="B2009" s="240"/>
      <c r="C2009" s="241"/>
      <c r="D2009" s="231" t="s">
        <v>152</v>
      </c>
      <c r="E2009" s="242" t="s">
        <v>1</v>
      </c>
      <c r="F2009" s="243" t="s">
        <v>240</v>
      </c>
      <c r="G2009" s="241"/>
      <c r="H2009" s="244">
        <v>14.019</v>
      </c>
      <c r="I2009" s="245"/>
      <c r="J2009" s="241"/>
      <c r="K2009" s="241"/>
      <c r="L2009" s="246"/>
      <c r="M2009" s="247"/>
      <c r="N2009" s="248"/>
      <c r="O2009" s="248"/>
      <c r="P2009" s="248"/>
      <c r="Q2009" s="248"/>
      <c r="R2009" s="248"/>
      <c r="S2009" s="248"/>
      <c r="T2009" s="249"/>
      <c r="U2009" s="14"/>
      <c r="V2009" s="14"/>
      <c r="W2009" s="14"/>
      <c r="X2009" s="14"/>
      <c r="Y2009" s="14"/>
      <c r="Z2009" s="14"/>
      <c r="AA2009" s="14"/>
      <c r="AB2009" s="14"/>
      <c r="AC2009" s="14"/>
      <c r="AD2009" s="14"/>
      <c r="AE2009" s="14"/>
      <c r="AT2009" s="250" t="s">
        <v>152</v>
      </c>
      <c r="AU2009" s="250" t="s">
        <v>150</v>
      </c>
      <c r="AV2009" s="14" t="s">
        <v>150</v>
      </c>
      <c r="AW2009" s="14" t="s">
        <v>30</v>
      </c>
      <c r="AX2009" s="14" t="s">
        <v>73</v>
      </c>
      <c r="AY2009" s="250" t="s">
        <v>141</v>
      </c>
    </row>
    <row r="2010" s="13" customFormat="1">
      <c r="A2010" s="13"/>
      <c r="B2010" s="229"/>
      <c r="C2010" s="230"/>
      <c r="D2010" s="231" t="s">
        <v>152</v>
      </c>
      <c r="E2010" s="232" t="s">
        <v>1</v>
      </c>
      <c r="F2010" s="233" t="s">
        <v>241</v>
      </c>
      <c r="G2010" s="230"/>
      <c r="H2010" s="232" t="s">
        <v>1</v>
      </c>
      <c r="I2010" s="234"/>
      <c r="J2010" s="230"/>
      <c r="K2010" s="230"/>
      <c r="L2010" s="235"/>
      <c r="M2010" s="236"/>
      <c r="N2010" s="237"/>
      <c r="O2010" s="237"/>
      <c r="P2010" s="237"/>
      <c r="Q2010" s="237"/>
      <c r="R2010" s="237"/>
      <c r="S2010" s="237"/>
      <c r="T2010" s="238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T2010" s="239" t="s">
        <v>152</v>
      </c>
      <c r="AU2010" s="239" t="s">
        <v>150</v>
      </c>
      <c r="AV2010" s="13" t="s">
        <v>81</v>
      </c>
      <c r="AW2010" s="13" t="s">
        <v>30</v>
      </c>
      <c r="AX2010" s="13" t="s">
        <v>73</v>
      </c>
      <c r="AY2010" s="239" t="s">
        <v>141</v>
      </c>
    </row>
    <row r="2011" s="14" customFormat="1">
      <c r="A2011" s="14"/>
      <c r="B2011" s="240"/>
      <c r="C2011" s="241"/>
      <c r="D2011" s="231" t="s">
        <v>152</v>
      </c>
      <c r="E2011" s="242" t="s">
        <v>1</v>
      </c>
      <c r="F2011" s="243" t="s">
        <v>2111</v>
      </c>
      <c r="G2011" s="241"/>
      <c r="H2011" s="244">
        <v>5.5499999999999998</v>
      </c>
      <c r="I2011" s="245"/>
      <c r="J2011" s="241"/>
      <c r="K2011" s="241"/>
      <c r="L2011" s="246"/>
      <c r="M2011" s="247"/>
      <c r="N2011" s="248"/>
      <c r="O2011" s="248"/>
      <c r="P2011" s="248"/>
      <c r="Q2011" s="248"/>
      <c r="R2011" s="248"/>
      <c r="S2011" s="248"/>
      <c r="T2011" s="249"/>
      <c r="U2011" s="14"/>
      <c r="V2011" s="14"/>
      <c r="W2011" s="14"/>
      <c r="X2011" s="14"/>
      <c r="Y2011" s="14"/>
      <c r="Z2011" s="14"/>
      <c r="AA2011" s="14"/>
      <c r="AB2011" s="14"/>
      <c r="AC2011" s="14"/>
      <c r="AD2011" s="14"/>
      <c r="AE2011" s="14"/>
      <c r="AT2011" s="250" t="s">
        <v>152</v>
      </c>
      <c r="AU2011" s="250" t="s">
        <v>150</v>
      </c>
      <c r="AV2011" s="14" t="s">
        <v>150</v>
      </c>
      <c r="AW2011" s="14" t="s">
        <v>30</v>
      </c>
      <c r="AX2011" s="14" t="s">
        <v>73</v>
      </c>
      <c r="AY2011" s="250" t="s">
        <v>141</v>
      </c>
    </row>
    <row r="2012" s="13" customFormat="1">
      <c r="A2012" s="13"/>
      <c r="B2012" s="229"/>
      <c r="C2012" s="230"/>
      <c r="D2012" s="231" t="s">
        <v>152</v>
      </c>
      <c r="E2012" s="232" t="s">
        <v>1</v>
      </c>
      <c r="F2012" s="233" t="s">
        <v>243</v>
      </c>
      <c r="G2012" s="230"/>
      <c r="H2012" s="232" t="s">
        <v>1</v>
      </c>
      <c r="I2012" s="234"/>
      <c r="J2012" s="230"/>
      <c r="K2012" s="230"/>
      <c r="L2012" s="235"/>
      <c r="M2012" s="236"/>
      <c r="N2012" s="237"/>
      <c r="O2012" s="237"/>
      <c r="P2012" s="237"/>
      <c r="Q2012" s="237"/>
      <c r="R2012" s="237"/>
      <c r="S2012" s="237"/>
      <c r="T2012" s="238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T2012" s="239" t="s">
        <v>152</v>
      </c>
      <c r="AU2012" s="239" t="s">
        <v>150</v>
      </c>
      <c r="AV2012" s="13" t="s">
        <v>81</v>
      </c>
      <c r="AW2012" s="13" t="s">
        <v>30</v>
      </c>
      <c r="AX2012" s="13" t="s">
        <v>73</v>
      </c>
      <c r="AY2012" s="239" t="s">
        <v>141</v>
      </c>
    </row>
    <row r="2013" s="14" customFormat="1">
      <c r="A2013" s="14"/>
      <c r="B2013" s="240"/>
      <c r="C2013" s="241"/>
      <c r="D2013" s="231" t="s">
        <v>152</v>
      </c>
      <c r="E2013" s="242" t="s">
        <v>1</v>
      </c>
      <c r="F2013" s="243" t="s">
        <v>244</v>
      </c>
      <c r="G2013" s="241"/>
      <c r="H2013" s="244">
        <v>-28.704999999999998</v>
      </c>
      <c r="I2013" s="245"/>
      <c r="J2013" s="241"/>
      <c r="K2013" s="241"/>
      <c r="L2013" s="246"/>
      <c r="M2013" s="247"/>
      <c r="N2013" s="248"/>
      <c r="O2013" s="248"/>
      <c r="P2013" s="248"/>
      <c r="Q2013" s="248"/>
      <c r="R2013" s="248"/>
      <c r="S2013" s="248"/>
      <c r="T2013" s="249"/>
      <c r="U2013" s="14"/>
      <c r="V2013" s="14"/>
      <c r="W2013" s="14"/>
      <c r="X2013" s="14"/>
      <c r="Y2013" s="14"/>
      <c r="Z2013" s="14"/>
      <c r="AA2013" s="14"/>
      <c r="AB2013" s="14"/>
      <c r="AC2013" s="14"/>
      <c r="AD2013" s="14"/>
      <c r="AE2013" s="14"/>
      <c r="AT2013" s="250" t="s">
        <v>152</v>
      </c>
      <c r="AU2013" s="250" t="s">
        <v>150</v>
      </c>
      <c r="AV2013" s="14" t="s">
        <v>150</v>
      </c>
      <c r="AW2013" s="14" t="s">
        <v>30</v>
      </c>
      <c r="AX2013" s="14" t="s">
        <v>73</v>
      </c>
      <c r="AY2013" s="250" t="s">
        <v>141</v>
      </c>
    </row>
    <row r="2014" s="15" customFormat="1">
      <c r="A2014" s="15"/>
      <c r="B2014" s="251"/>
      <c r="C2014" s="252"/>
      <c r="D2014" s="231" t="s">
        <v>152</v>
      </c>
      <c r="E2014" s="253" t="s">
        <v>1</v>
      </c>
      <c r="F2014" s="254" t="s">
        <v>170</v>
      </c>
      <c r="G2014" s="252"/>
      <c r="H2014" s="255">
        <v>213.345</v>
      </c>
      <c r="I2014" s="256"/>
      <c r="J2014" s="252"/>
      <c r="K2014" s="252"/>
      <c r="L2014" s="257"/>
      <c r="M2014" s="258"/>
      <c r="N2014" s="259"/>
      <c r="O2014" s="259"/>
      <c r="P2014" s="259"/>
      <c r="Q2014" s="259"/>
      <c r="R2014" s="259"/>
      <c r="S2014" s="259"/>
      <c r="T2014" s="260"/>
      <c r="U2014" s="15"/>
      <c r="V2014" s="15"/>
      <c r="W2014" s="15"/>
      <c r="X2014" s="15"/>
      <c r="Y2014" s="15"/>
      <c r="Z2014" s="15"/>
      <c r="AA2014" s="15"/>
      <c r="AB2014" s="15"/>
      <c r="AC2014" s="15"/>
      <c r="AD2014" s="15"/>
      <c r="AE2014" s="15"/>
      <c r="AT2014" s="261" t="s">
        <v>152</v>
      </c>
      <c r="AU2014" s="261" t="s">
        <v>150</v>
      </c>
      <c r="AV2014" s="15" t="s">
        <v>149</v>
      </c>
      <c r="AW2014" s="15" t="s">
        <v>30</v>
      </c>
      <c r="AX2014" s="15" t="s">
        <v>81</v>
      </c>
      <c r="AY2014" s="261" t="s">
        <v>141</v>
      </c>
    </row>
    <row r="2015" s="2" customFormat="1" ht="33" customHeight="1">
      <c r="A2015" s="38"/>
      <c r="B2015" s="39"/>
      <c r="C2015" s="215" t="s">
        <v>2152</v>
      </c>
      <c r="D2015" s="215" t="s">
        <v>145</v>
      </c>
      <c r="E2015" s="216" t="s">
        <v>2153</v>
      </c>
      <c r="F2015" s="217" t="s">
        <v>2154</v>
      </c>
      <c r="G2015" s="218" t="s">
        <v>148</v>
      </c>
      <c r="H2015" s="219">
        <v>213.345</v>
      </c>
      <c r="I2015" s="220"/>
      <c r="J2015" s="221">
        <f>ROUND(I2015*H2015,2)</f>
        <v>0</v>
      </c>
      <c r="K2015" s="222"/>
      <c r="L2015" s="44"/>
      <c r="M2015" s="223" t="s">
        <v>1</v>
      </c>
      <c r="N2015" s="224" t="s">
        <v>39</v>
      </c>
      <c r="O2015" s="91"/>
      <c r="P2015" s="225">
        <f>O2015*H2015</f>
        <v>0</v>
      </c>
      <c r="Q2015" s="225">
        <v>0.00025999999999999998</v>
      </c>
      <c r="R2015" s="225">
        <f>Q2015*H2015</f>
        <v>0.055469699999999997</v>
      </c>
      <c r="S2015" s="225">
        <v>0</v>
      </c>
      <c r="T2015" s="226">
        <f>S2015*H2015</f>
        <v>0</v>
      </c>
      <c r="U2015" s="38"/>
      <c r="V2015" s="38"/>
      <c r="W2015" s="38"/>
      <c r="X2015" s="38"/>
      <c r="Y2015" s="38"/>
      <c r="Z2015" s="38"/>
      <c r="AA2015" s="38"/>
      <c r="AB2015" s="38"/>
      <c r="AC2015" s="38"/>
      <c r="AD2015" s="38"/>
      <c r="AE2015" s="38"/>
      <c r="AR2015" s="227" t="s">
        <v>457</v>
      </c>
      <c r="AT2015" s="227" t="s">
        <v>145</v>
      </c>
      <c r="AU2015" s="227" t="s">
        <v>150</v>
      </c>
      <c r="AY2015" s="17" t="s">
        <v>141</v>
      </c>
      <c r="BE2015" s="228">
        <f>IF(N2015="základní",J2015,0)</f>
        <v>0</v>
      </c>
      <c r="BF2015" s="228">
        <f>IF(N2015="snížená",J2015,0)</f>
        <v>0</v>
      </c>
      <c r="BG2015" s="228">
        <f>IF(N2015="zákl. přenesená",J2015,0)</f>
        <v>0</v>
      </c>
      <c r="BH2015" s="228">
        <f>IF(N2015="sníž. přenesená",J2015,0)</f>
        <v>0</v>
      </c>
      <c r="BI2015" s="228">
        <f>IF(N2015="nulová",J2015,0)</f>
        <v>0</v>
      </c>
      <c r="BJ2015" s="17" t="s">
        <v>150</v>
      </c>
      <c r="BK2015" s="228">
        <f>ROUND(I2015*H2015,2)</f>
        <v>0</v>
      </c>
      <c r="BL2015" s="17" t="s">
        <v>457</v>
      </c>
      <c r="BM2015" s="227" t="s">
        <v>2155</v>
      </c>
    </row>
    <row r="2016" s="13" customFormat="1">
      <c r="A2016" s="13"/>
      <c r="B2016" s="229"/>
      <c r="C2016" s="230"/>
      <c r="D2016" s="231" t="s">
        <v>152</v>
      </c>
      <c r="E2016" s="232" t="s">
        <v>1</v>
      </c>
      <c r="F2016" s="233" t="s">
        <v>2109</v>
      </c>
      <c r="G2016" s="230"/>
      <c r="H2016" s="232" t="s">
        <v>1</v>
      </c>
      <c r="I2016" s="234"/>
      <c r="J2016" s="230"/>
      <c r="K2016" s="230"/>
      <c r="L2016" s="235"/>
      <c r="M2016" s="236"/>
      <c r="N2016" s="237"/>
      <c r="O2016" s="237"/>
      <c r="P2016" s="237"/>
      <c r="Q2016" s="237"/>
      <c r="R2016" s="237"/>
      <c r="S2016" s="237"/>
      <c r="T2016" s="238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T2016" s="239" t="s">
        <v>152</v>
      </c>
      <c r="AU2016" s="239" t="s">
        <v>150</v>
      </c>
      <c r="AV2016" s="13" t="s">
        <v>81</v>
      </c>
      <c r="AW2016" s="13" t="s">
        <v>30</v>
      </c>
      <c r="AX2016" s="13" t="s">
        <v>73</v>
      </c>
      <c r="AY2016" s="239" t="s">
        <v>141</v>
      </c>
    </row>
    <row r="2017" s="13" customFormat="1">
      <c r="A2017" s="13"/>
      <c r="B2017" s="229"/>
      <c r="C2017" s="230"/>
      <c r="D2017" s="231" t="s">
        <v>152</v>
      </c>
      <c r="E2017" s="232" t="s">
        <v>1</v>
      </c>
      <c r="F2017" s="233" t="s">
        <v>194</v>
      </c>
      <c r="G2017" s="230"/>
      <c r="H2017" s="232" t="s">
        <v>1</v>
      </c>
      <c r="I2017" s="234"/>
      <c r="J2017" s="230"/>
      <c r="K2017" s="230"/>
      <c r="L2017" s="235"/>
      <c r="M2017" s="236"/>
      <c r="N2017" s="237"/>
      <c r="O2017" s="237"/>
      <c r="P2017" s="237"/>
      <c r="Q2017" s="237"/>
      <c r="R2017" s="237"/>
      <c r="S2017" s="237"/>
      <c r="T2017" s="238"/>
      <c r="U2017" s="13"/>
      <c r="V2017" s="13"/>
      <c r="W2017" s="13"/>
      <c r="X2017" s="13"/>
      <c r="Y2017" s="13"/>
      <c r="Z2017" s="13"/>
      <c r="AA2017" s="13"/>
      <c r="AB2017" s="13"/>
      <c r="AC2017" s="13"/>
      <c r="AD2017" s="13"/>
      <c r="AE2017" s="13"/>
      <c r="AT2017" s="239" t="s">
        <v>152</v>
      </c>
      <c r="AU2017" s="239" t="s">
        <v>150</v>
      </c>
      <c r="AV2017" s="13" t="s">
        <v>81</v>
      </c>
      <c r="AW2017" s="13" t="s">
        <v>30</v>
      </c>
      <c r="AX2017" s="13" t="s">
        <v>73</v>
      </c>
      <c r="AY2017" s="239" t="s">
        <v>141</v>
      </c>
    </row>
    <row r="2018" s="14" customFormat="1">
      <c r="A2018" s="14"/>
      <c r="B2018" s="240"/>
      <c r="C2018" s="241"/>
      <c r="D2018" s="231" t="s">
        <v>152</v>
      </c>
      <c r="E2018" s="242" t="s">
        <v>1</v>
      </c>
      <c r="F2018" s="243" t="s">
        <v>195</v>
      </c>
      <c r="G2018" s="241"/>
      <c r="H2018" s="244">
        <v>6.452</v>
      </c>
      <c r="I2018" s="245"/>
      <c r="J2018" s="241"/>
      <c r="K2018" s="241"/>
      <c r="L2018" s="246"/>
      <c r="M2018" s="247"/>
      <c r="N2018" s="248"/>
      <c r="O2018" s="248"/>
      <c r="P2018" s="248"/>
      <c r="Q2018" s="248"/>
      <c r="R2018" s="248"/>
      <c r="S2018" s="248"/>
      <c r="T2018" s="249"/>
      <c r="U2018" s="14"/>
      <c r="V2018" s="14"/>
      <c r="W2018" s="14"/>
      <c r="X2018" s="14"/>
      <c r="Y2018" s="14"/>
      <c r="Z2018" s="14"/>
      <c r="AA2018" s="14"/>
      <c r="AB2018" s="14"/>
      <c r="AC2018" s="14"/>
      <c r="AD2018" s="14"/>
      <c r="AE2018" s="14"/>
      <c r="AT2018" s="250" t="s">
        <v>152</v>
      </c>
      <c r="AU2018" s="250" t="s">
        <v>150</v>
      </c>
      <c r="AV2018" s="14" t="s">
        <v>150</v>
      </c>
      <c r="AW2018" s="14" t="s">
        <v>30</v>
      </c>
      <c r="AX2018" s="14" t="s">
        <v>73</v>
      </c>
      <c r="AY2018" s="250" t="s">
        <v>141</v>
      </c>
    </row>
    <row r="2019" s="13" customFormat="1">
      <c r="A2019" s="13"/>
      <c r="B2019" s="229"/>
      <c r="C2019" s="230"/>
      <c r="D2019" s="231" t="s">
        <v>152</v>
      </c>
      <c r="E2019" s="232" t="s">
        <v>1</v>
      </c>
      <c r="F2019" s="233" t="s">
        <v>196</v>
      </c>
      <c r="G2019" s="230"/>
      <c r="H2019" s="232" t="s">
        <v>1</v>
      </c>
      <c r="I2019" s="234"/>
      <c r="J2019" s="230"/>
      <c r="K2019" s="230"/>
      <c r="L2019" s="235"/>
      <c r="M2019" s="236"/>
      <c r="N2019" s="237"/>
      <c r="O2019" s="237"/>
      <c r="P2019" s="237"/>
      <c r="Q2019" s="237"/>
      <c r="R2019" s="237"/>
      <c r="S2019" s="237"/>
      <c r="T2019" s="238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T2019" s="239" t="s">
        <v>152</v>
      </c>
      <c r="AU2019" s="239" t="s">
        <v>150</v>
      </c>
      <c r="AV2019" s="13" t="s">
        <v>81</v>
      </c>
      <c r="AW2019" s="13" t="s">
        <v>30</v>
      </c>
      <c r="AX2019" s="13" t="s">
        <v>73</v>
      </c>
      <c r="AY2019" s="239" t="s">
        <v>141</v>
      </c>
    </row>
    <row r="2020" s="14" customFormat="1">
      <c r="A2020" s="14"/>
      <c r="B2020" s="240"/>
      <c r="C2020" s="241"/>
      <c r="D2020" s="231" t="s">
        <v>152</v>
      </c>
      <c r="E2020" s="242" t="s">
        <v>1</v>
      </c>
      <c r="F2020" s="243" t="s">
        <v>314</v>
      </c>
      <c r="G2020" s="241"/>
      <c r="H2020" s="244">
        <v>1.0149999999999999</v>
      </c>
      <c r="I2020" s="245"/>
      <c r="J2020" s="241"/>
      <c r="K2020" s="241"/>
      <c r="L2020" s="246"/>
      <c r="M2020" s="247"/>
      <c r="N2020" s="248"/>
      <c r="O2020" s="248"/>
      <c r="P2020" s="248"/>
      <c r="Q2020" s="248"/>
      <c r="R2020" s="248"/>
      <c r="S2020" s="248"/>
      <c r="T2020" s="249"/>
      <c r="U2020" s="14"/>
      <c r="V2020" s="14"/>
      <c r="W2020" s="14"/>
      <c r="X2020" s="14"/>
      <c r="Y2020" s="14"/>
      <c r="Z2020" s="14"/>
      <c r="AA2020" s="14"/>
      <c r="AB2020" s="14"/>
      <c r="AC2020" s="14"/>
      <c r="AD2020" s="14"/>
      <c r="AE2020" s="14"/>
      <c r="AT2020" s="250" t="s">
        <v>152</v>
      </c>
      <c r="AU2020" s="250" t="s">
        <v>150</v>
      </c>
      <c r="AV2020" s="14" t="s">
        <v>150</v>
      </c>
      <c r="AW2020" s="14" t="s">
        <v>30</v>
      </c>
      <c r="AX2020" s="14" t="s">
        <v>73</v>
      </c>
      <c r="AY2020" s="250" t="s">
        <v>141</v>
      </c>
    </row>
    <row r="2021" s="13" customFormat="1">
      <c r="A2021" s="13"/>
      <c r="B2021" s="229"/>
      <c r="C2021" s="230"/>
      <c r="D2021" s="231" t="s">
        <v>152</v>
      </c>
      <c r="E2021" s="232" t="s">
        <v>1</v>
      </c>
      <c r="F2021" s="233" t="s">
        <v>198</v>
      </c>
      <c r="G2021" s="230"/>
      <c r="H2021" s="232" t="s">
        <v>1</v>
      </c>
      <c r="I2021" s="234"/>
      <c r="J2021" s="230"/>
      <c r="K2021" s="230"/>
      <c r="L2021" s="235"/>
      <c r="M2021" s="236"/>
      <c r="N2021" s="237"/>
      <c r="O2021" s="237"/>
      <c r="P2021" s="237"/>
      <c r="Q2021" s="237"/>
      <c r="R2021" s="237"/>
      <c r="S2021" s="237"/>
      <c r="T2021" s="238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T2021" s="239" t="s">
        <v>152</v>
      </c>
      <c r="AU2021" s="239" t="s">
        <v>150</v>
      </c>
      <c r="AV2021" s="13" t="s">
        <v>81</v>
      </c>
      <c r="AW2021" s="13" t="s">
        <v>30</v>
      </c>
      <c r="AX2021" s="13" t="s">
        <v>73</v>
      </c>
      <c r="AY2021" s="239" t="s">
        <v>141</v>
      </c>
    </row>
    <row r="2022" s="14" customFormat="1">
      <c r="A2022" s="14"/>
      <c r="B2022" s="240"/>
      <c r="C2022" s="241"/>
      <c r="D2022" s="231" t="s">
        <v>152</v>
      </c>
      <c r="E2022" s="242" t="s">
        <v>1</v>
      </c>
      <c r="F2022" s="243" t="s">
        <v>199</v>
      </c>
      <c r="G2022" s="241"/>
      <c r="H2022" s="244">
        <v>1.8540000000000001</v>
      </c>
      <c r="I2022" s="245"/>
      <c r="J2022" s="241"/>
      <c r="K2022" s="241"/>
      <c r="L2022" s="246"/>
      <c r="M2022" s="247"/>
      <c r="N2022" s="248"/>
      <c r="O2022" s="248"/>
      <c r="P2022" s="248"/>
      <c r="Q2022" s="248"/>
      <c r="R2022" s="248"/>
      <c r="S2022" s="248"/>
      <c r="T2022" s="249"/>
      <c r="U2022" s="14"/>
      <c r="V2022" s="14"/>
      <c r="W2022" s="14"/>
      <c r="X2022" s="14"/>
      <c r="Y2022" s="14"/>
      <c r="Z2022" s="14"/>
      <c r="AA2022" s="14"/>
      <c r="AB2022" s="14"/>
      <c r="AC2022" s="14"/>
      <c r="AD2022" s="14"/>
      <c r="AE2022" s="14"/>
      <c r="AT2022" s="250" t="s">
        <v>152</v>
      </c>
      <c r="AU2022" s="250" t="s">
        <v>150</v>
      </c>
      <c r="AV2022" s="14" t="s">
        <v>150</v>
      </c>
      <c r="AW2022" s="14" t="s">
        <v>30</v>
      </c>
      <c r="AX2022" s="14" t="s">
        <v>73</v>
      </c>
      <c r="AY2022" s="250" t="s">
        <v>141</v>
      </c>
    </row>
    <row r="2023" s="13" customFormat="1">
      <c r="A2023" s="13"/>
      <c r="B2023" s="229"/>
      <c r="C2023" s="230"/>
      <c r="D2023" s="231" t="s">
        <v>152</v>
      </c>
      <c r="E2023" s="232" t="s">
        <v>1</v>
      </c>
      <c r="F2023" s="233" t="s">
        <v>200</v>
      </c>
      <c r="G2023" s="230"/>
      <c r="H2023" s="232" t="s">
        <v>1</v>
      </c>
      <c r="I2023" s="234"/>
      <c r="J2023" s="230"/>
      <c r="K2023" s="230"/>
      <c r="L2023" s="235"/>
      <c r="M2023" s="236"/>
      <c r="N2023" s="237"/>
      <c r="O2023" s="237"/>
      <c r="P2023" s="237"/>
      <c r="Q2023" s="237"/>
      <c r="R2023" s="237"/>
      <c r="S2023" s="237"/>
      <c r="T2023" s="238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T2023" s="239" t="s">
        <v>152</v>
      </c>
      <c r="AU2023" s="239" t="s">
        <v>150</v>
      </c>
      <c r="AV2023" s="13" t="s">
        <v>81</v>
      </c>
      <c r="AW2023" s="13" t="s">
        <v>30</v>
      </c>
      <c r="AX2023" s="13" t="s">
        <v>73</v>
      </c>
      <c r="AY2023" s="239" t="s">
        <v>141</v>
      </c>
    </row>
    <row r="2024" s="14" customFormat="1">
      <c r="A2024" s="14"/>
      <c r="B2024" s="240"/>
      <c r="C2024" s="241"/>
      <c r="D2024" s="231" t="s">
        <v>152</v>
      </c>
      <c r="E2024" s="242" t="s">
        <v>1</v>
      </c>
      <c r="F2024" s="243" t="s">
        <v>201</v>
      </c>
      <c r="G2024" s="241"/>
      <c r="H2024" s="244">
        <v>7.5730000000000004</v>
      </c>
      <c r="I2024" s="245"/>
      <c r="J2024" s="241"/>
      <c r="K2024" s="241"/>
      <c r="L2024" s="246"/>
      <c r="M2024" s="247"/>
      <c r="N2024" s="248"/>
      <c r="O2024" s="248"/>
      <c r="P2024" s="248"/>
      <c r="Q2024" s="248"/>
      <c r="R2024" s="248"/>
      <c r="S2024" s="248"/>
      <c r="T2024" s="249"/>
      <c r="U2024" s="14"/>
      <c r="V2024" s="14"/>
      <c r="W2024" s="14"/>
      <c r="X2024" s="14"/>
      <c r="Y2024" s="14"/>
      <c r="Z2024" s="14"/>
      <c r="AA2024" s="14"/>
      <c r="AB2024" s="14"/>
      <c r="AC2024" s="14"/>
      <c r="AD2024" s="14"/>
      <c r="AE2024" s="14"/>
      <c r="AT2024" s="250" t="s">
        <v>152</v>
      </c>
      <c r="AU2024" s="250" t="s">
        <v>150</v>
      </c>
      <c r="AV2024" s="14" t="s">
        <v>150</v>
      </c>
      <c r="AW2024" s="14" t="s">
        <v>30</v>
      </c>
      <c r="AX2024" s="14" t="s">
        <v>73</v>
      </c>
      <c r="AY2024" s="250" t="s">
        <v>141</v>
      </c>
    </row>
    <row r="2025" s="13" customFormat="1">
      <c r="A2025" s="13"/>
      <c r="B2025" s="229"/>
      <c r="C2025" s="230"/>
      <c r="D2025" s="231" t="s">
        <v>152</v>
      </c>
      <c r="E2025" s="232" t="s">
        <v>1</v>
      </c>
      <c r="F2025" s="233" t="s">
        <v>202</v>
      </c>
      <c r="G2025" s="230"/>
      <c r="H2025" s="232" t="s">
        <v>1</v>
      </c>
      <c r="I2025" s="234"/>
      <c r="J2025" s="230"/>
      <c r="K2025" s="230"/>
      <c r="L2025" s="235"/>
      <c r="M2025" s="236"/>
      <c r="N2025" s="237"/>
      <c r="O2025" s="237"/>
      <c r="P2025" s="237"/>
      <c r="Q2025" s="237"/>
      <c r="R2025" s="237"/>
      <c r="S2025" s="237"/>
      <c r="T2025" s="238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T2025" s="239" t="s">
        <v>152</v>
      </c>
      <c r="AU2025" s="239" t="s">
        <v>150</v>
      </c>
      <c r="AV2025" s="13" t="s">
        <v>81</v>
      </c>
      <c r="AW2025" s="13" t="s">
        <v>30</v>
      </c>
      <c r="AX2025" s="13" t="s">
        <v>73</v>
      </c>
      <c r="AY2025" s="239" t="s">
        <v>141</v>
      </c>
    </row>
    <row r="2026" s="14" customFormat="1">
      <c r="A2026" s="14"/>
      <c r="B2026" s="240"/>
      <c r="C2026" s="241"/>
      <c r="D2026" s="231" t="s">
        <v>152</v>
      </c>
      <c r="E2026" s="242" t="s">
        <v>1</v>
      </c>
      <c r="F2026" s="243" t="s">
        <v>203</v>
      </c>
      <c r="G2026" s="241"/>
      <c r="H2026" s="244">
        <v>25.02</v>
      </c>
      <c r="I2026" s="245"/>
      <c r="J2026" s="241"/>
      <c r="K2026" s="241"/>
      <c r="L2026" s="246"/>
      <c r="M2026" s="247"/>
      <c r="N2026" s="248"/>
      <c r="O2026" s="248"/>
      <c r="P2026" s="248"/>
      <c r="Q2026" s="248"/>
      <c r="R2026" s="248"/>
      <c r="S2026" s="248"/>
      <c r="T2026" s="249"/>
      <c r="U2026" s="14"/>
      <c r="V2026" s="14"/>
      <c r="W2026" s="14"/>
      <c r="X2026" s="14"/>
      <c r="Y2026" s="14"/>
      <c r="Z2026" s="14"/>
      <c r="AA2026" s="14"/>
      <c r="AB2026" s="14"/>
      <c r="AC2026" s="14"/>
      <c r="AD2026" s="14"/>
      <c r="AE2026" s="14"/>
      <c r="AT2026" s="250" t="s">
        <v>152</v>
      </c>
      <c r="AU2026" s="250" t="s">
        <v>150</v>
      </c>
      <c r="AV2026" s="14" t="s">
        <v>150</v>
      </c>
      <c r="AW2026" s="14" t="s">
        <v>30</v>
      </c>
      <c r="AX2026" s="14" t="s">
        <v>73</v>
      </c>
      <c r="AY2026" s="250" t="s">
        <v>141</v>
      </c>
    </row>
    <row r="2027" s="13" customFormat="1">
      <c r="A2027" s="13"/>
      <c r="B2027" s="229"/>
      <c r="C2027" s="230"/>
      <c r="D2027" s="231" t="s">
        <v>152</v>
      </c>
      <c r="E2027" s="232" t="s">
        <v>1</v>
      </c>
      <c r="F2027" s="233" t="s">
        <v>204</v>
      </c>
      <c r="G2027" s="230"/>
      <c r="H2027" s="232" t="s">
        <v>1</v>
      </c>
      <c r="I2027" s="234"/>
      <c r="J2027" s="230"/>
      <c r="K2027" s="230"/>
      <c r="L2027" s="235"/>
      <c r="M2027" s="236"/>
      <c r="N2027" s="237"/>
      <c r="O2027" s="237"/>
      <c r="P2027" s="237"/>
      <c r="Q2027" s="237"/>
      <c r="R2027" s="237"/>
      <c r="S2027" s="237"/>
      <c r="T2027" s="238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T2027" s="239" t="s">
        <v>152</v>
      </c>
      <c r="AU2027" s="239" t="s">
        <v>150</v>
      </c>
      <c r="AV2027" s="13" t="s">
        <v>81</v>
      </c>
      <c r="AW2027" s="13" t="s">
        <v>30</v>
      </c>
      <c r="AX2027" s="13" t="s">
        <v>73</v>
      </c>
      <c r="AY2027" s="239" t="s">
        <v>141</v>
      </c>
    </row>
    <row r="2028" s="14" customFormat="1">
      <c r="A2028" s="14"/>
      <c r="B2028" s="240"/>
      <c r="C2028" s="241"/>
      <c r="D2028" s="231" t="s">
        <v>152</v>
      </c>
      <c r="E2028" s="242" t="s">
        <v>1</v>
      </c>
      <c r="F2028" s="243" t="s">
        <v>205</v>
      </c>
      <c r="G2028" s="241"/>
      <c r="H2028" s="244">
        <v>16.561</v>
      </c>
      <c r="I2028" s="245"/>
      <c r="J2028" s="241"/>
      <c r="K2028" s="241"/>
      <c r="L2028" s="246"/>
      <c r="M2028" s="247"/>
      <c r="N2028" s="248"/>
      <c r="O2028" s="248"/>
      <c r="P2028" s="248"/>
      <c r="Q2028" s="248"/>
      <c r="R2028" s="248"/>
      <c r="S2028" s="248"/>
      <c r="T2028" s="249"/>
      <c r="U2028" s="14"/>
      <c r="V2028" s="14"/>
      <c r="W2028" s="14"/>
      <c r="X2028" s="14"/>
      <c r="Y2028" s="14"/>
      <c r="Z2028" s="14"/>
      <c r="AA2028" s="14"/>
      <c r="AB2028" s="14"/>
      <c r="AC2028" s="14"/>
      <c r="AD2028" s="14"/>
      <c r="AE2028" s="14"/>
      <c r="AT2028" s="250" t="s">
        <v>152</v>
      </c>
      <c r="AU2028" s="250" t="s">
        <v>150</v>
      </c>
      <c r="AV2028" s="14" t="s">
        <v>150</v>
      </c>
      <c r="AW2028" s="14" t="s">
        <v>30</v>
      </c>
      <c r="AX2028" s="14" t="s">
        <v>73</v>
      </c>
      <c r="AY2028" s="250" t="s">
        <v>141</v>
      </c>
    </row>
    <row r="2029" s="13" customFormat="1">
      <c r="A2029" s="13"/>
      <c r="B2029" s="229"/>
      <c r="C2029" s="230"/>
      <c r="D2029" s="231" t="s">
        <v>152</v>
      </c>
      <c r="E2029" s="232" t="s">
        <v>1</v>
      </c>
      <c r="F2029" s="233" t="s">
        <v>2110</v>
      </c>
      <c r="G2029" s="230"/>
      <c r="H2029" s="232" t="s">
        <v>1</v>
      </c>
      <c r="I2029" s="234"/>
      <c r="J2029" s="230"/>
      <c r="K2029" s="230"/>
      <c r="L2029" s="235"/>
      <c r="M2029" s="236"/>
      <c r="N2029" s="237"/>
      <c r="O2029" s="237"/>
      <c r="P2029" s="237"/>
      <c r="Q2029" s="237"/>
      <c r="R2029" s="237"/>
      <c r="S2029" s="237"/>
      <c r="T2029" s="238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T2029" s="239" t="s">
        <v>152</v>
      </c>
      <c r="AU2029" s="239" t="s">
        <v>150</v>
      </c>
      <c r="AV2029" s="13" t="s">
        <v>81</v>
      </c>
      <c r="AW2029" s="13" t="s">
        <v>30</v>
      </c>
      <c r="AX2029" s="13" t="s">
        <v>73</v>
      </c>
      <c r="AY2029" s="239" t="s">
        <v>141</v>
      </c>
    </row>
    <row r="2030" s="13" customFormat="1">
      <c r="A2030" s="13"/>
      <c r="B2030" s="229"/>
      <c r="C2030" s="230"/>
      <c r="D2030" s="231" t="s">
        <v>152</v>
      </c>
      <c r="E2030" s="232" t="s">
        <v>1</v>
      </c>
      <c r="F2030" s="233" t="s">
        <v>194</v>
      </c>
      <c r="G2030" s="230"/>
      <c r="H2030" s="232" t="s">
        <v>1</v>
      </c>
      <c r="I2030" s="234"/>
      <c r="J2030" s="230"/>
      <c r="K2030" s="230"/>
      <c r="L2030" s="235"/>
      <c r="M2030" s="236"/>
      <c r="N2030" s="237"/>
      <c r="O2030" s="237"/>
      <c r="P2030" s="237"/>
      <c r="Q2030" s="237"/>
      <c r="R2030" s="237"/>
      <c r="S2030" s="237"/>
      <c r="T2030" s="238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T2030" s="239" t="s">
        <v>152</v>
      </c>
      <c r="AU2030" s="239" t="s">
        <v>150</v>
      </c>
      <c r="AV2030" s="13" t="s">
        <v>81</v>
      </c>
      <c r="AW2030" s="13" t="s">
        <v>30</v>
      </c>
      <c r="AX2030" s="13" t="s">
        <v>73</v>
      </c>
      <c r="AY2030" s="239" t="s">
        <v>141</v>
      </c>
    </row>
    <row r="2031" s="14" customFormat="1">
      <c r="A2031" s="14"/>
      <c r="B2031" s="240"/>
      <c r="C2031" s="241"/>
      <c r="D2031" s="231" t="s">
        <v>152</v>
      </c>
      <c r="E2031" s="242" t="s">
        <v>1</v>
      </c>
      <c r="F2031" s="243" t="s">
        <v>233</v>
      </c>
      <c r="G2031" s="241"/>
      <c r="H2031" s="244">
        <v>19.779</v>
      </c>
      <c r="I2031" s="245"/>
      <c r="J2031" s="241"/>
      <c r="K2031" s="241"/>
      <c r="L2031" s="246"/>
      <c r="M2031" s="247"/>
      <c r="N2031" s="248"/>
      <c r="O2031" s="248"/>
      <c r="P2031" s="248"/>
      <c r="Q2031" s="248"/>
      <c r="R2031" s="248"/>
      <c r="S2031" s="248"/>
      <c r="T2031" s="249"/>
      <c r="U2031" s="14"/>
      <c r="V2031" s="14"/>
      <c r="W2031" s="14"/>
      <c r="X2031" s="14"/>
      <c r="Y2031" s="14"/>
      <c r="Z2031" s="14"/>
      <c r="AA2031" s="14"/>
      <c r="AB2031" s="14"/>
      <c r="AC2031" s="14"/>
      <c r="AD2031" s="14"/>
      <c r="AE2031" s="14"/>
      <c r="AT2031" s="250" t="s">
        <v>152</v>
      </c>
      <c r="AU2031" s="250" t="s">
        <v>150</v>
      </c>
      <c r="AV2031" s="14" t="s">
        <v>150</v>
      </c>
      <c r="AW2031" s="14" t="s">
        <v>30</v>
      </c>
      <c r="AX2031" s="14" t="s">
        <v>73</v>
      </c>
      <c r="AY2031" s="250" t="s">
        <v>141</v>
      </c>
    </row>
    <row r="2032" s="13" customFormat="1">
      <c r="A2032" s="13"/>
      <c r="B2032" s="229"/>
      <c r="C2032" s="230"/>
      <c r="D2032" s="231" t="s">
        <v>152</v>
      </c>
      <c r="E2032" s="232" t="s">
        <v>1</v>
      </c>
      <c r="F2032" s="233" t="s">
        <v>234</v>
      </c>
      <c r="G2032" s="230"/>
      <c r="H2032" s="232" t="s">
        <v>1</v>
      </c>
      <c r="I2032" s="234"/>
      <c r="J2032" s="230"/>
      <c r="K2032" s="230"/>
      <c r="L2032" s="235"/>
      <c r="M2032" s="236"/>
      <c r="N2032" s="237"/>
      <c r="O2032" s="237"/>
      <c r="P2032" s="237"/>
      <c r="Q2032" s="237"/>
      <c r="R2032" s="237"/>
      <c r="S2032" s="237"/>
      <c r="T2032" s="238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T2032" s="239" t="s">
        <v>152</v>
      </c>
      <c r="AU2032" s="239" t="s">
        <v>150</v>
      </c>
      <c r="AV2032" s="13" t="s">
        <v>81</v>
      </c>
      <c r="AW2032" s="13" t="s">
        <v>30</v>
      </c>
      <c r="AX2032" s="13" t="s">
        <v>73</v>
      </c>
      <c r="AY2032" s="239" t="s">
        <v>141</v>
      </c>
    </row>
    <row r="2033" s="14" customFormat="1">
      <c r="A2033" s="14"/>
      <c r="B2033" s="240"/>
      <c r="C2033" s="241"/>
      <c r="D2033" s="231" t="s">
        <v>152</v>
      </c>
      <c r="E2033" s="242" t="s">
        <v>1</v>
      </c>
      <c r="F2033" s="243" t="s">
        <v>235</v>
      </c>
      <c r="G2033" s="241"/>
      <c r="H2033" s="244">
        <v>8.9979999999999993</v>
      </c>
      <c r="I2033" s="245"/>
      <c r="J2033" s="241"/>
      <c r="K2033" s="241"/>
      <c r="L2033" s="246"/>
      <c r="M2033" s="247"/>
      <c r="N2033" s="248"/>
      <c r="O2033" s="248"/>
      <c r="P2033" s="248"/>
      <c r="Q2033" s="248"/>
      <c r="R2033" s="248"/>
      <c r="S2033" s="248"/>
      <c r="T2033" s="249"/>
      <c r="U2033" s="14"/>
      <c r="V2033" s="14"/>
      <c r="W2033" s="14"/>
      <c r="X2033" s="14"/>
      <c r="Y2033" s="14"/>
      <c r="Z2033" s="14"/>
      <c r="AA2033" s="14"/>
      <c r="AB2033" s="14"/>
      <c r="AC2033" s="14"/>
      <c r="AD2033" s="14"/>
      <c r="AE2033" s="14"/>
      <c r="AT2033" s="250" t="s">
        <v>152</v>
      </c>
      <c r="AU2033" s="250" t="s">
        <v>150</v>
      </c>
      <c r="AV2033" s="14" t="s">
        <v>150</v>
      </c>
      <c r="AW2033" s="14" t="s">
        <v>30</v>
      </c>
      <c r="AX2033" s="14" t="s">
        <v>73</v>
      </c>
      <c r="AY2033" s="250" t="s">
        <v>141</v>
      </c>
    </row>
    <row r="2034" s="13" customFormat="1">
      <c r="A2034" s="13"/>
      <c r="B2034" s="229"/>
      <c r="C2034" s="230"/>
      <c r="D2034" s="231" t="s">
        <v>152</v>
      </c>
      <c r="E2034" s="232" t="s">
        <v>1</v>
      </c>
      <c r="F2034" s="233" t="s">
        <v>200</v>
      </c>
      <c r="G2034" s="230"/>
      <c r="H2034" s="232" t="s">
        <v>1</v>
      </c>
      <c r="I2034" s="234"/>
      <c r="J2034" s="230"/>
      <c r="K2034" s="230"/>
      <c r="L2034" s="235"/>
      <c r="M2034" s="236"/>
      <c r="N2034" s="237"/>
      <c r="O2034" s="237"/>
      <c r="P2034" s="237"/>
      <c r="Q2034" s="237"/>
      <c r="R2034" s="237"/>
      <c r="S2034" s="237"/>
      <c r="T2034" s="238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T2034" s="239" t="s">
        <v>152</v>
      </c>
      <c r="AU2034" s="239" t="s">
        <v>150</v>
      </c>
      <c r="AV2034" s="13" t="s">
        <v>81</v>
      </c>
      <c r="AW2034" s="13" t="s">
        <v>30</v>
      </c>
      <c r="AX2034" s="13" t="s">
        <v>73</v>
      </c>
      <c r="AY2034" s="239" t="s">
        <v>141</v>
      </c>
    </row>
    <row r="2035" s="14" customFormat="1">
      <c r="A2035" s="14"/>
      <c r="B2035" s="240"/>
      <c r="C2035" s="241"/>
      <c r="D2035" s="231" t="s">
        <v>152</v>
      </c>
      <c r="E2035" s="242" t="s">
        <v>1</v>
      </c>
      <c r="F2035" s="243" t="s">
        <v>236</v>
      </c>
      <c r="G2035" s="241"/>
      <c r="H2035" s="244">
        <v>31.59</v>
      </c>
      <c r="I2035" s="245"/>
      <c r="J2035" s="241"/>
      <c r="K2035" s="241"/>
      <c r="L2035" s="246"/>
      <c r="M2035" s="247"/>
      <c r="N2035" s="248"/>
      <c r="O2035" s="248"/>
      <c r="P2035" s="248"/>
      <c r="Q2035" s="248"/>
      <c r="R2035" s="248"/>
      <c r="S2035" s="248"/>
      <c r="T2035" s="249"/>
      <c r="U2035" s="14"/>
      <c r="V2035" s="14"/>
      <c r="W2035" s="14"/>
      <c r="X2035" s="14"/>
      <c r="Y2035" s="14"/>
      <c r="Z2035" s="14"/>
      <c r="AA2035" s="14"/>
      <c r="AB2035" s="14"/>
      <c r="AC2035" s="14"/>
      <c r="AD2035" s="14"/>
      <c r="AE2035" s="14"/>
      <c r="AT2035" s="250" t="s">
        <v>152</v>
      </c>
      <c r="AU2035" s="250" t="s">
        <v>150</v>
      </c>
      <c r="AV2035" s="14" t="s">
        <v>150</v>
      </c>
      <c r="AW2035" s="14" t="s">
        <v>30</v>
      </c>
      <c r="AX2035" s="14" t="s">
        <v>73</v>
      </c>
      <c r="AY2035" s="250" t="s">
        <v>141</v>
      </c>
    </row>
    <row r="2036" s="13" customFormat="1">
      <c r="A2036" s="13"/>
      <c r="B2036" s="229"/>
      <c r="C2036" s="230"/>
      <c r="D2036" s="231" t="s">
        <v>152</v>
      </c>
      <c r="E2036" s="232" t="s">
        <v>1</v>
      </c>
      <c r="F2036" s="233" t="s">
        <v>202</v>
      </c>
      <c r="G2036" s="230"/>
      <c r="H2036" s="232" t="s">
        <v>1</v>
      </c>
      <c r="I2036" s="234"/>
      <c r="J2036" s="230"/>
      <c r="K2036" s="230"/>
      <c r="L2036" s="235"/>
      <c r="M2036" s="236"/>
      <c r="N2036" s="237"/>
      <c r="O2036" s="237"/>
      <c r="P2036" s="237"/>
      <c r="Q2036" s="237"/>
      <c r="R2036" s="237"/>
      <c r="S2036" s="237"/>
      <c r="T2036" s="238"/>
      <c r="U2036" s="13"/>
      <c r="V2036" s="13"/>
      <c r="W2036" s="13"/>
      <c r="X2036" s="13"/>
      <c r="Y2036" s="13"/>
      <c r="Z2036" s="13"/>
      <c r="AA2036" s="13"/>
      <c r="AB2036" s="13"/>
      <c r="AC2036" s="13"/>
      <c r="AD2036" s="13"/>
      <c r="AE2036" s="13"/>
      <c r="AT2036" s="239" t="s">
        <v>152</v>
      </c>
      <c r="AU2036" s="239" t="s">
        <v>150</v>
      </c>
      <c r="AV2036" s="13" t="s">
        <v>81</v>
      </c>
      <c r="AW2036" s="13" t="s">
        <v>30</v>
      </c>
      <c r="AX2036" s="13" t="s">
        <v>73</v>
      </c>
      <c r="AY2036" s="239" t="s">
        <v>141</v>
      </c>
    </row>
    <row r="2037" s="14" customFormat="1">
      <c r="A2037" s="14"/>
      <c r="B2037" s="240"/>
      <c r="C2037" s="241"/>
      <c r="D2037" s="231" t="s">
        <v>152</v>
      </c>
      <c r="E2037" s="242" t="s">
        <v>1</v>
      </c>
      <c r="F2037" s="243" t="s">
        <v>256</v>
      </c>
      <c r="G2037" s="241"/>
      <c r="H2037" s="244">
        <v>57.878</v>
      </c>
      <c r="I2037" s="245"/>
      <c r="J2037" s="241"/>
      <c r="K2037" s="241"/>
      <c r="L2037" s="246"/>
      <c r="M2037" s="247"/>
      <c r="N2037" s="248"/>
      <c r="O2037" s="248"/>
      <c r="P2037" s="248"/>
      <c r="Q2037" s="248"/>
      <c r="R2037" s="248"/>
      <c r="S2037" s="248"/>
      <c r="T2037" s="249"/>
      <c r="U2037" s="14"/>
      <c r="V2037" s="14"/>
      <c r="W2037" s="14"/>
      <c r="X2037" s="14"/>
      <c r="Y2037" s="14"/>
      <c r="Z2037" s="14"/>
      <c r="AA2037" s="14"/>
      <c r="AB2037" s="14"/>
      <c r="AC2037" s="14"/>
      <c r="AD2037" s="14"/>
      <c r="AE2037" s="14"/>
      <c r="AT2037" s="250" t="s">
        <v>152</v>
      </c>
      <c r="AU2037" s="250" t="s">
        <v>150</v>
      </c>
      <c r="AV2037" s="14" t="s">
        <v>150</v>
      </c>
      <c r="AW2037" s="14" t="s">
        <v>30</v>
      </c>
      <c r="AX2037" s="14" t="s">
        <v>73</v>
      </c>
      <c r="AY2037" s="250" t="s">
        <v>141</v>
      </c>
    </row>
    <row r="2038" s="13" customFormat="1">
      <c r="A2038" s="13"/>
      <c r="B2038" s="229"/>
      <c r="C2038" s="230"/>
      <c r="D2038" s="231" t="s">
        <v>152</v>
      </c>
      <c r="E2038" s="232" t="s">
        <v>1</v>
      </c>
      <c r="F2038" s="233" t="s">
        <v>204</v>
      </c>
      <c r="G2038" s="230"/>
      <c r="H2038" s="232" t="s">
        <v>1</v>
      </c>
      <c r="I2038" s="234"/>
      <c r="J2038" s="230"/>
      <c r="K2038" s="230"/>
      <c r="L2038" s="235"/>
      <c r="M2038" s="236"/>
      <c r="N2038" s="237"/>
      <c r="O2038" s="237"/>
      <c r="P2038" s="237"/>
      <c r="Q2038" s="237"/>
      <c r="R2038" s="237"/>
      <c r="S2038" s="237"/>
      <c r="T2038" s="238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T2038" s="239" t="s">
        <v>152</v>
      </c>
      <c r="AU2038" s="239" t="s">
        <v>150</v>
      </c>
      <c r="AV2038" s="13" t="s">
        <v>81</v>
      </c>
      <c r="AW2038" s="13" t="s">
        <v>30</v>
      </c>
      <c r="AX2038" s="13" t="s">
        <v>73</v>
      </c>
      <c r="AY2038" s="239" t="s">
        <v>141</v>
      </c>
    </row>
    <row r="2039" s="14" customFormat="1">
      <c r="A2039" s="14"/>
      <c r="B2039" s="240"/>
      <c r="C2039" s="241"/>
      <c r="D2039" s="231" t="s">
        <v>152</v>
      </c>
      <c r="E2039" s="242" t="s">
        <v>1</v>
      </c>
      <c r="F2039" s="243" t="s">
        <v>238</v>
      </c>
      <c r="G2039" s="241"/>
      <c r="H2039" s="244">
        <v>45.761000000000003</v>
      </c>
      <c r="I2039" s="245"/>
      <c r="J2039" s="241"/>
      <c r="K2039" s="241"/>
      <c r="L2039" s="246"/>
      <c r="M2039" s="247"/>
      <c r="N2039" s="248"/>
      <c r="O2039" s="248"/>
      <c r="P2039" s="248"/>
      <c r="Q2039" s="248"/>
      <c r="R2039" s="248"/>
      <c r="S2039" s="248"/>
      <c r="T2039" s="249"/>
      <c r="U2039" s="14"/>
      <c r="V2039" s="14"/>
      <c r="W2039" s="14"/>
      <c r="X2039" s="14"/>
      <c r="Y2039" s="14"/>
      <c r="Z2039" s="14"/>
      <c r="AA2039" s="14"/>
      <c r="AB2039" s="14"/>
      <c r="AC2039" s="14"/>
      <c r="AD2039" s="14"/>
      <c r="AE2039" s="14"/>
      <c r="AT2039" s="250" t="s">
        <v>152</v>
      </c>
      <c r="AU2039" s="250" t="s">
        <v>150</v>
      </c>
      <c r="AV2039" s="14" t="s">
        <v>150</v>
      </c>
      <c r="AW2039" s="14" t="s">
        <v>30</v>
      </c>
      <c r="AX2039" s="14" t="s">
        <v>73</v>
      </c>
      <c r="AY2039" s="250" t="s">
        <v>141</v>
      </c>
    </row>
    <row r="2040" s="13" customFormat="1">
      <c r="A2040" s="13"/>
      <c r="B2040" s="229"/>
      <c r="C2040" s="230"/>
      <c r="D2040" s="231" t="s">
        <v>152</v>
      </c>
      <c r="E2040" s="232" t="s">
        <v>1</v>
      </c>
      <c r="F2040" s="233" t="s">
        <v>239</v>
      </c>
      <c r="G2040" s="230"/>
      <c r="H2040" s="232" t="s">
        <v>1</v>
      </c>
      <c r="I2040" s="234"/>
      <c r="J2040" s="230"/>
      <c r="K2040" s="230"/>
      <c r="L2040" s="235"/>
      <c r="M2040" s="236"/>
      <c r="N2040" s="237"/>
      <c r="O2040" s="237"/>
      <c r="P2040" s="237"/>
      <c r="Q2040" s="237"/>
      <c r="R2040" s="237"/>
      <c r="S2040" s="237"/>
      <c r="T2040" s="238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T2040" s="239" t="s">
        <v>152</v>
      </c>
      <c r="AU2040" s="239" t="s">
        <v>150</v>
      </c>
      <c r="AV2040" s="13" t="s">
        <v>81</v>
      </c>
      <c r="AW2040" s="13" t="s">
        <v>30</v>
      </c>
      <c r="AX2040" s="13" t="s">
        <v>73</v>
      </c>
      <c r="AY2040" s="239" t="s">
        <v>141</v>
      </c>
    </row>
    <row r="2041" s="14" customFormat="1">
      <c r="A2041" s="14"/>
      <c r="B2041" s="240"/>
      <c r="C2041" s="241"/>
      <c r="D2041" s="231" t="s">
        <v>152</v>
      </c>
      <c r="E2041" s="242" t="s">
        <v>1</v>
      </c>
      <c r="F2041" s="243" t="s">
        <v>240</v>
      </c>
      <c r="G2041" s="241"/>
      <c r="H2041" s="244">
        <v>14.019</v>
      </c>
      <c r="I2041" s="245"/>
      <c r="J2041" s="241"/>
      <c r="K2041" s="241"/>
      <c r="L2041" s="246"/>
      <c r="M2041" s="247"/>
      <c r="N2041" s="248"/>
      <c r="O2041" s="248"/>
      <c r="P2041" s="248"/>
      <c r="Q2041" s="248"/>
      <c r="R2041" s="248"/>
      <c r="S2041" s="248"/>
      <c r="T2041" s="249"/>
      <c r="U2041" s="14"/>
      <c r="V2041" s="14"/>
      <c r="W2041" s="14"/>
      <c r="X2041" s="14"/>
      <c r="Y2041" s="14"/>
      <c r="Z2041" s="14"/>
      <c r="AA2041" s="14"/>
      <c r="AB2041" s="14"/>
      <c r="AC2041" s="14"/>
      <c r="AD2041" s="14"/>
      <c r="AE2041" s="14"/>
      <c r="AT2041" s="250" t="s">
        <v>152</v>
      </c>
      <c r="AU2041" s="250" t="s">
        <v>150</v>
      </c>
      <c r="AV2041" s="14" t="s">
        <v>150</v>
      </c>
      <c r="AW2041" s="14" t="s">
        <v>30</v>
      </c>
      <c r="AX2041" s="14" t="s">
        <v>73</v>
      </c>
      <c r="AY2041" s="250" t="s">
        <v>141</v>
      </c>
    </row>
    <row r="2042" s="13" customFormat="1">
      <c r="A2042" s="13"/>
      <c r="B2042" s="229"/>
      <c r="C2042" s="230"/>
      <c r="D2042" s="231" t="s">
        <v>152</v>
      </c>
      <c r="E2042" s="232" t="s">
        <v>1</v>
      </c>
      <c r="F2042" s="233" t="s">
        <v>241</v>
      </c>
      <c r="G2042" s="230"/>
      <c r="H2042" s="232" t="s">
        <v>1</v>
      </c>
      <c r="I2042" s="234"/>
      <c r="J2042" s="230"/>
      <c r="K2042" s="230"/>
      <c r="L2042" s="235"/>
      <c r="M2042" s="236"/>
      <c r="N2042" s="237"/>
      <c r="O2042" s="237"/>
      <c r="P2042" s="237"/>
      <c r="Q2042" s="237"/>
      <c r="R2042" s="237"/>
      <c r="S2042" s="237"/>
      <c r="T2042" s="238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T2042" s="239" t="s">
        <v>152</v>
      </c>
      <c r="AU2042" s="239" t="s">
        <v>150</v>
      </c>
      <c r="AV2042" s="13" t="s">
        <v>81</v>
      </c>
      <c r="AW2042" s="13" t="s">
        <v>30</v>
      </c>
      <c r="AX2042" s="13" t="s">
        <v>73</v>
      </c>
      <c r="AY2042" s="239" t="s">
        <v>141</v>
      </c>
    </row>
    <row r="2043" s="14" customFormat="1">
      <c r="A2043" s="14"/>
      <c r="B2043" s="240"/>
      <c r="C2043" s="241"/>
      <c r="D2043" s="231" t="s">
        <v>152</v>
      </c>
      <c r="E2043" s="242" t="s">
        <v>1</v>
      </c>
      <c r="F2043" s="243" t="s">
        <v>2111</v>
      </c>
      <c r="G2043" s="241"/>
      <c r="H2043" s="244">
        <v>5.5499999999999998</v>
      </c>
      <c r="I2043" s="245"/>
      <c r="J2043" s="241"/>
      <c r="K2043" s="241"/>
      <c r="L2043" s="246"/>
      <c r="M2043" s="247"/>
      <c r="N2043" s="248"/>
      <c r="O2043" s="248"/>
      <c r="P2043" s="248"/>
      <c r="Q2043" s="248"/>
      <c r="R2043" s="248"/>
      <c r="S2043" s="248"/>
      <c r="T2043" s="249"/>
      <c r="U2043" s="14"/>
      <c r="V2043" s="14"/>
      <c r="W2043" s="14"/>
      <c r="X2043" s="14"/>
      <c r="Y2043" s="14"/>
      <c r="Z2043" s="14"/>
      <c r="AA2043" s="14"/>
      <c r="AB2043" s="14"/>
      <c r="AC2043" s="14"/>
      <c r="AD2043" s="14"/>
      <c r="AE2043" s="14"/>
      <c r="AT2043" s="250" t="s">
        <v>152</v>
      </c>
      <c r="AU2043" s="250" t="s">
        <v>150</v>
      </c>
      <c r="AV2043" s="14" t="s">
        <v>150</v>
      </c>
      <c r="AW2043" s="14" t="s">
        <v>30</v>
      </c>
      <c r="AX2043" s="14" t="s">
        <v>73</v>
      </c>
      <c r="AY2043" s="250" t="s">
        <v>141</v>
      </c>
    </row>
    <row r="2044" s="13" customFormat="1">
      <c r="A2044" s="13"/>
      <c r="B2044" s="229"/>
      <c r="C2044" s="230"/>
      <c r="D2044" s="231" t="s">
        <v>152</v>
      </c>
      <c r="E2044" s="232" t="s">
        <v>1</v>
      </c>
      <c r="F2044" s="233" t="s">
        <v>243</v>
      </c>
      <c r="G2044" s="230"/>
      <c r="H2044" s="232" t="s">
        <v>1</v>
      </c>
      <c r="I2044" s="234"/>
      <c r="J2044" s="230"/>
      <c r="K2044" s="230"/>
      <c r="L2044" s="235"/>
      <c r="M2044" s="236"/>
      <c r="N2044" s="237"/>
      <c r="O2044" s="237"/>
      <c r="P2044" s="237"/>
      <c r="Q2044" s="237"/>
      <c r="R2044" s="237"/>
      <c r="S2044" s="237"/>
      <c r="T2044" s="238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T2044" s="239" t="s">
        <v>152</v>
      </c>
      <c r="AU2044" s="239" t="s">
        <v>150</v>
      </c>
      <c r="AV2044" s="13" t="s">
        <v>81</v>
      </c>
      <c r="AW2044" s="13" t="s">
        <v>30</v>
      </c>
      <c r="AX2044" s="13" t="s">
        <v>73</v>
      </c>
      <c r="AY2044" s="239" t="s">
        <v>141</v>
      </c>
    </row>
    <row r="2045" s="14" customFormat="1">
      <c r="A2045" s="14"/>
      <c r="B2045" s="240"/>
      <c r="C2045" s="241"/>
      <c r="D2045" s="231" t="s">
        <v>152</v>
      </c>
      <c r="E2045" s="242" t="s">
        <v>1</v>
      </c>
      <c r="F2045" s="243" t="s">
        <v>244</v>
      </c>
      <c r="G2045" s="241"/>
      <c r="H2045" s="244">
        <v>-28.704999999999998</v>
      </c>
      <c r="I2045" s="245"/>
      <c r="J2045" s="241"/>
      <c r="K2045" s="241"/>
      <c r="L2045" s="246"/>
      <c r="M2045" s="247"/>
      <c r="N2045" s="248"/>
      <c r="O2045" s="248"/>
      <c r="P2045" s="248"/>
      <c r="Q2045" s="248"/>
      <c r="R2045" s="248"/>
      <c r="S2045" s="248"/>
      <c r="T2045" s="249"/>
      <c r="U2045" s="14"/>
      <c r="V2045" s="14"/>
      <c r="W2045" s="14"/>
      <c r="X2045" s="14"/>
      <c r="Y2045" s="14"/>
      <c r="Z2045" s="14"/>
      <c r="AA2045" s="14"/>
      <c r="AB2045" s="14"/>
      <c r="AC2045" s="14"/>
      <c r="AD2045" s="14"/>
      <c r="AE2045" s="14"/>
      <c r="AT2045" s="250" t="s">
        <v>152</v>
      </c>
      <c r="AU2045" s="250" t="s">
        <v>150</v>
      </c>
      <c r="AV2045" s="14" t="s">
        <v>150</v>
      </c>
      <c r="AW2045" s="14" t="s">
        <v>30</v>
      </c>
      <c r="AX2045" s="14" t="s">
        <v>73</v>
      </c>
      <c r="AY2045" s="250" t="s">
        <v>141</v>
      </c>
    </row>
    <row r="2046" s="15" customFormat="1">
      <c r="A2046" s="15"/>
      <c r="B2046" s="251"/>
      <c r="C2046" s="252"/>
      <c r="D2046" s="231" t="s">
        <v>152</v>
      </c>
      <c r="E2046" s="253" t="s">
        <v>1</v>
      </c>
      <c r="F2046" s="254" t="s">
        <v>170</v>
      </c>
      <c r="G2046" s="252"/>
      <c r="H2046" s="255">
        <v>213.345</v>
      </c>
      <c r="I2046" s="256"/>
      <c r="J2046" s="252"/>
      <c r="K2046" s="252"/>
      <c r="L2046" s="257"/>
      <c r="M2046" s="258"/>
      <c r="N2046" s="259"/>
      <c r="O2046" s="259"/>
      <c r="P2046" s="259"/>
      <c r="Q2046" s="259"/>
      <c r="R2046" s="259"/>
      <c r="S2046" s="259"/>
      <c r="T2046" s="260"/>
      <c r="U2046" s="15"/>
      <c r="V2046" s="15"/>
      <c r="W2046" s="15"/>
      <c r="X2046" s="15"/>
      <c r="Y2046" s="15"/>
      <c r="Z2046" s="15"/>
      <c r="AA2046" s="15"/>
      <c r="AB2046" s="15"/>
      <c r="AC2046" s="15"/>
      <c r="AD2046" s="15"/>
      <c r="AE2046" s="15"/>
      <c r="AT2046" s="261" t="s">
        <v>152</v>
      </c>
      <c r="AU2046" s="261" t="s">
        <v>150</v>
      </c>
      <c r="AV2046" s="15" t="s">
        <v>149</v>
      </c>
      <c r="AW2046" s="15" t="s">
        <v>30</v>
      </c>
      <c r="AX2046" s="15" t="s">
        <v>81</v>
      </c>
      <c r="AY2046" s="261" t="s">
        <v>141</v>
      </c>
    </row>
    <row r="2047" s="2" customFormat="1" ht="24.15" customHeight="1">
      <c r="A2047" s="38"/>
      <c r="B2047" s="39"/>
      <c r="C2047" s="215" t="s">
        <v>2156</v>
      </c>
      <c r="D2047" s="215" t="s">
        <v>145</v>
      </c>
      <c r="E2047" s="216" t="s">
        <v>2157</v>
      </c>
      <c r="F2047" s="217" t="s">
        <v>2158</v>
      </c>
      <c r="G2047" s="218" t="s">
        <v>148</v>
      </c>
      <c r="H2047" s="219">
        <v>62.468000000000004</v>
      </c>
      <c r="I2047" s="220"/>
      <c r="J2047" s="221">
        <f>ROUND(I2047*H2047,2)</f>
        <v>0</v>
      </c>
      <c r="K2047" s="222"/>
      <c r="L2047" s="44"/>
      <c r="M2047" s="223" t="s">
        <v>1</v>
      </c>
      <c r="N2047" s="224" t="s">
        <v>39</v>
      </c>
      <c r="O2047" s="91"/>
      <c r="P2047" s="225">
        <f>O2047*H2047</f>
        <v>0</v>
      </c>
      <c r="Q2047" s="225">
        <v>0</v>
      </c>
      <c r="R2047" s="225">
        <f>Q2047*H2047</f>
        <v>0</v>
      </c>
      <c r="S2047" s="225">
        <v>0</v>
      </c>
      <c r="T2047" s="226">
        <f>S2047*H2047</f>
        <v>0</v>
      </c>
      <c r="U2047" s="38"/>
      <c r="V2047" s="38"/>
      <c r="W2047" s="38"/>
      <c r="X2047" s="38"/>
      <c r="Y2047" s="38"/>
      <c r="Z2047" s="38"/>
      <c r="AA2047" s="38"/>
      <c r="AB2047" s="38"/>
      <c r="AC2047" s="38"/>
      <c r="AD2047" s="38"/>
      <c r="AE2047" s="38"/>
      <c r="AR2047" s="227" t="s">
        <v>457</v>
      </c>
      <c r="AT2047" s="227" t="s">
        <v>145</v>
      </c>
      <c r="AU2047" s="227" t="s">
        <v>150</v>
      </c>
      <c r="AY2047" s="17" t="s">
        <v>141</v>
      </c>
      <c r="BE2047" s="228">
        <f>IF(N2047="základní",J2047,0)</f>
        <v>0</v>
      </c>
      <c r="BF2047" s="228">
        <f>IF(N2047="snížená",J2047,0)</f>
        <v>0</v>
      </c>
      <c r="BG2047" s="228">
        <f>IF(N2047="zákl. přenesená",J2047,0)</f>
        <v>0</v>
      </c>
      <c r="BH2047" s="228">
        <f>IF(N2047="sníž. přenesená",J2047,0)</f>
        <v>0</v>
      </c>
      <c r="BI2047" s="228">
        <f>IF(N2047="nulová",J2047,0)</f>
        <v>0</v>
      </c>
      <c r="BJ2047" s="17" t="s">
        <v>150</v>
      </c>
      <c r="BK2047" s="228">
        <f>ROUND(I2047*H2047,2)</f>
        <v>0</v>
      </c>
      <c r="BL2047" s="17" t="s">
        <v>457</v>
      </c>
      <c r="BM2047" s="227" t="s">
        <v>2159</v>
      </c>
    </row>
    <row r="2048" s="13" customFormat="1">
      <c r="A2048" s="13"/>
      <c r="B2048" s="229"/>
      <c r="C2048" s="230"/>
      <c r="D2048" s="231" t="s">
        <v>152</v>
      </c>
      <c r="E2048" s="232" t="s">
        <v>1</v>
      </c>
      <c r="F2048" s="233" t="s">
        <v>2109</v>
      </c>
      <c r="G2048" s="230"/>
      <c r="H2048" s="232" t="s">
        <v>1</v>
      </c>
      <c r="I2048" s="234"/>
      <c r="J2048" s="230"/>
      <c r="K2048" s="230"/>
      <c r="L2048" s="235"/>
      <c r="M2048" s="236"/>
      <c r="N2048" s="237"/>
      <c r="O2048" s="237"/>
      <c r="P2048" s="237"/>
      <c r="Q2048" s="237"/>
      <c r="R2048" s="237"/>
      <c r="S2048" s="237"/>
      <c r="T2048" s="238"/>
      <c r="U2048" s="13"/>
      <c r="V2048" s="13"/>
      <c r="W2048" s="13"/>
      <c r="X2048" s="13"/>
      <c r="Y2048" s="13"/>
      <c r="Z2048" s="13"/>
      <c r="AA2048" s="13"/>
      <c r="AB2048" s="13"/>
      <c r="AC2048" s="13"/>
      <c r="AD2048" s="13"/>
      <c r="AE2048" s="13"/>
      <c r="AT2048" s="239" t="s">
        <v>152</v>
      </c>
      <c r="AU2048" s="239" t="s">
        <v>150</v>
      </c>
      <c r="AV2048" s="13" t="s">
        <v>81</v>
      </c>
      <c r="AW2048" s="13" t="s">
        <v>30</v>
      </c>
      <c r="AX2048" s="13" t="s">
        <v>73</v>
      </c>
      <c r="AY2048" s="239" t="s">
        <v>141</v>
      </c>
    </row>
    <row r="2049" s="13" customFormat="1">
      <c r="A2049" s="13"/>
      <c r="B2049" s="229"/>
      <c r="C2049" s="230"/>
      <c r="D2049" s="231" t="s">
        <v>152</v>
      </c>
      <c r="E2049" s="232" t="s">
        <v>1</v>
      </c>
      <c r="F2049" s="233" t="s">
        <v>194</v>
      </c>
      <c r="G2049" s="230"/>
      <c r="H2049" s="232" t="s">
        <v>1</v>
      </c>
      <c r="I2049" s="234"/>
      <c r="J2049" s="230"/>
      <c r="K2049" s="230"/>
      <c r="L2049" s="235"/>
      <c r="M2049" s="236"/>
      <c r="N2049" s="237"/>
      <c r="O2049" s="237"/>
      <c r="P2049" s="237"/>
      <c r="Q2049" s="237"/>
      <c r="R2049" s="237"/>
      <c r="S2049" s="237"/>
      <c r="T2049" s="238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T2049" s="239" t="s">
        <v>152</v>
      </c>
      <c r="AU2049" s="239" t="s">
        <v>150</v>
      </c>
      <c r="AV2049" s="13" t="s">
        <v>81</v>
      </c>
      <c r="AW2049" s="13" t="s">
        <v>30</v>
      </c>
      <c r="AX2049" s="13" t="s">
        <v>73</v>
      </c>
      <c r="AY2049" s="239" t="s">
        <v>141</v>
      </c>
    </row>
    <row r="2050" s="14" customFormat="1">
      <c r="A2050" s="14"/>
      <c r="B2050" s="240"/>
      <c r="C2050" s="241"/>
      <c r="D2050" s="231" t="s">
        <v>152</v>
      </c>
      <c r="E2050" s="242" t="s">
        <v>1</v>
      </c>
      <c r="F2050" s="243" t="s">
        <v>195</v>
      </c>
      <c r="G2050" s="241"/>
      <c r="H2050" s="244">
        <v>6.452</v>
      </c>
      <c r="I2050" s="245"/>
      <c r="J2050" s="241"/>
      <c r="K2050" s="241"/>
      <c r="L2050" s="246"/>
      <c r="M2050" s="247"/>
      <c r="N2050" s="248"/>
      <c r="O2050" s="248"/>
      <c r="P2050" s="248"/>
      <c r="Q2050" s="248"/>
      <c r="R2050" s="248"/>
      <c r="S2050" s="248"/>
      <c r="T2050" s="249"/>
      <c r="U2050" s="14"/>
      <c r="V2050" s="14"/>
      <c r="W2050" s="14"/>
      <c r="X2050" s="14"/>
      <c r="Y2050" s="14"/>
      <c r="Z2050" s="14"/>
      <c r="AA2050" s="14"/>
      <c r="AB2050" s="14"/>
      <c r="AC2050" s="14"/>
      <c r="AD2050" s="14"/>
      <c r="AE2050" s="14"/>
      <c r="AT2050" s="250" t="s">
        <v>152</v>
      </c>
      <c r="AU2050" s="250" t="s">
        <v>150</v>
      </c>
      <c r="AV2050" s="14" t="s">
        <v>150</v>
      </c>
      <c r="AW2050" s="14" t="s">
        <v>30</v>
      </c>
      <c r="AX2050" s="14" t="s">
        <v>73</v>
      </c>
      <c r="AY2050" s="250" t="s">
        <v>141</v>
      </c>
    </row>
    <row r="2051" s="13" customFormat="1">
      <c r="A2051" s="13"/>
      <c r="B2051" s="229"/>
      <c r="C2051" s="230"/>
      <c r="D2051" s="231" t="s">
        <v>152</v>
      </c>
      <c r="E2051" s="232" t="s">
        <v>1</v>
      </c>
      <c r="F2051" s="233" t="s">
        <v>196</v>
      </c>
      <c r="G2051" s="230"/>
      <c r="H2051" s="232" t="s">
        <v>1</v>
      </c>
      <c r="I2051" s="234"/>
      <c r="J2051" s="230"/>
      <c r="K2051" s="230"/>
      <c r="L2051" s="235"/>
      <c r="M2051" s="236"/>
      <c r="N2051" s="237"/>
      <c r="O2051" s="237"/>
      <c r="P2051" s="237"/>
      <c r="Q2051" s="237"/>
      <c r="R2051" s="237"/>
      <c r="S2051" s="237"/>
      <c r="T2051" s="238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T2051" s="239" t="s">
        <v>152</v>
      </c>
      <c r="AU2051" s="239" t="s">
        <v>150</v>
      </c>
      <c r="AV2051" s="13" t="s">
        <v>81</v>
      </c>
      <c r="AW2051" s="13" t="s">
        <v>30</v>
      </c>
      <c r="AX2051" s="13" t="s">
        <v>73</v>
      </c>
      <c r="AY2051" s="239" t="s">
        <v>141</v>
      </c>
    </row>
    <row r="2052" s="14" customFormat="1">
      <c r="A2052" s="14"/>
      <c r="B2052" s="240"/>
      <c r="C2052" s="241"/>
      <c r="D2052" s="231" t="s">
        <v>152</v>
      </c>
      <c r="E2052" s="242" t="s">
        <v>1</v>
      </c>
      <c r="F2052" s="243" t="s">
        <v>314</v>
      </c>
      <c r="G2052" s="241"/>
      <c r="H2052" s="244">
        <v>1.0149999999999999</v>
      </c>
      <c r="I2052" s="245"/>
      <c r="J2052" s="241"/>
      <c r="K2052" s="241"/>
      <c r="L2052" s="246"/>
      <c r="M2052" s="247"/>
      <c r="N2052" s="248"/>
      <c r="O2052" s="248"/>
      <c r="P2052" s="248"/>
      <c r="Q2052" s="248"/>
      <c r="R2052" s="248"/>
      <c r="S2052" s="248"/>
      <c r="T2052" s="249"/>
      <c r="U2052" s="14"/>
      <c r="V2052" s="14"/>
      <c r="W2052" s="14"/>
      <c r="X2052" s="14"/>
      <c r="Y2052" s="14"/>
      <c r="Z2052" s="14"/>
      <c r="AA2052" s="14"/>
      <c r="AB2052" s="14"/>
      <c r="AC2052" s="14"/>
      <c r="AD2052" s="14"/>
      <c r="AE2052" s="14"/>
      <c r="AT2052" s="250" t="s">
        <v>152</v>
      </c>
      <c r="AU2052" s="250" t="s">
        <v>150</v>
      </c>
      <c r="AV2052" s="14" t="s">
        <v>150</v>
      </c>
      <c r="AW2052" s="14" t="s">
        <v>30</v>
      </c>
      <c r="AX2052" s="14" t="s">
        <v>73</v>
      </c>
      <c r="AY2052" s="250" t="s">
        <v>141</v>
      </c>
    </row>
    <row r="2053" s="13" customFormat="1">
      <c r="A2053" s="13"/>
      <c r="B2053" s="229"/>
      <c r="C2053" s="230"/>
      <c r="D2053" s="231" t="s">
        <v>152</v>
      </c>
      <c r="E2053" s="232" t="s">
        <v>1</v>
      </c>
      <c r="F2053" s="233" t="s">
        <v>198</v>
      </c>
      <c r="G2053" s="230"/>
      <c r="H2053" s="232" t="s">
        <v>1</v>
      </c>
      <c r="I2053" s="234"/>
      <c r="J2053" s="230"/>
      <c r="K2053" s="230"/>
      <c r="L2053" s="235"/>
      <c r="M2053" s="236"/>
      <c r="N2053" s="237"/>
      <c r="O2053" s="237"/>
      <c r="P2053" s="237"/>
      <c r="Q2053" s="237"/>
      <c r="R2053" s="237"/>
      <c r="S2053" s="237"/>
      <c r="T2053" s="238"/>
      <c r="U2053" s="13"/>
      <c r="V2053" s="13"/>
      <c r="W2053" s="13"/>
      <c r="X2053" s="13"/>
      <c r="Y2053" s="13"/>
      <c r="Z2053" s="13"/>
      <c r="AA2053" s="13"/>
      <c r="AB2053" s="13"/>
      <c r="AC2053" s="13"/>
      <c r="AD2053" s="13"/>
      <c r="AE2053" s="13"/>
      <c r="AT2053" s="239" t="s">
        <v>152</v>
      </c>
      <c r="AU2053" s="239" t="s">
        <v>150</v>
      </c>
      <c r="AV2053" s="13" t="s">
        <v>81</v>
      </c>
      <c r="AW2053" s="13" t="s">
        <v>30</v>
      </c>
      <c r="AX2053" s="13" t="s">
        <v>73</v>
      </c>
      <c r="AY2053" s="239" t="s">
        <v>141</v>
      </c>
    </row>
    <row r="2054" s="14" customFormat="1">
      <c r="A2054" s="14"/>
      <c r="B2054" s="240"/>
      <c r="C2054" s="241"/>
      <c r="D2054" s="231" t="s">
        <v>152</v>
      </c>
      <c r="E2054" s="242" t="s">
        <v>1</v>
      </c>
      <c r="F2054" s="243" t="s">
        <v>199</v>
      </c>
      <c r="G2054" s="241"/>
      <c r="H2054" s="244">
        <v>1.8540000000000001</v>
      </c>
      <c r="I2054" s="245"/>
      <c r="J2054" s="241"/>
      <c r="K2054" s="241"/>
      <c r="L2054" s="246"/>
      <c r="M2054" s="247"/>
      <c r="N2054" s="248"/>
      <c r="O2054" s="248"/>
      <c r="P2054" s="248"/>
      <c r="Q2054" s="248"/>
      <c r="R2054" s="248"/>
      <c r="S2054" s="248"/>
      <c r="T2054" s="249"/>
      <c r="U2054" s="14"/>
      <c r="V2054" s="14"/>
      <c r="W2054" s="14"/>
      <c r="X2054" s="14"/>
      <c r="Y2054" s="14"/>
      <c r="Z2054" s="14"/>
      <c r="AA2054" s="14"/>
      <c r="AB2054" s="14"/>
      <c r="AC2054" s="14"/>
      <c r="AD2054" s="14"/>
      <c r="AE2054" s="14"/>
      <c r="AT2054" s="250" t="s">
        <v>152</v>
      </c>
      <c r="AU2054" s="250" t="s">
        <v>150</v>
      </c>
      <c r="AV2054" s="14" t="s">
        <v>150</v>
      </c>
      <c r="AW2054" s="14" t="s">
        <v>30</v>
      </c>
      <c r="AX2054" s="14" t="s">
        <v>73</v>
      </c>
      <c r="AY2054" s="250" t="s">
        <v>141</v>
      </c>
    </row>
    <row r="2055" s="13" customFormat="1">
      <c r="A2055" s="13"/>
      <c r="B2055" s="229"/>
      <c r="C2055" s="230"/>
      <c r="D2055" s="231" t="s">
        <v>152</v>
      </c>
      <c r="E2055" s="232" t="s">
        <v>1</v>
      </c>
      <c r="F2055" s="233" t="s">
        <v>2110</v>
      </c>
      <c r="G2055" s="230"/>
      <c r="H2055" s="232" t="s">
        <v>1</v>
      </c>
      <c r="I2055" s="234"/>
      <c r="J2055" s="230"/>
      <c r="K2055" s="230"/>
      <c r="L2055" s="235"/>
      <c r="M2055" s="236"/>
      <c r="N2055" s="237"/>
      <c r="O2055" s="237"/>
      <c r="P2055" s="237"/>
      <c r="Q2055" s="237"/>
      <c r="R2055" s="237"/>
      <c r="S2055" s="237"/>
      <c r="T2055" s="238"/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T2055" s="239" t="s">
        <v>152</v>
      </c>
      <c r="AU2055" s="239" t="s">
        <v>150</v>
      </c>
      <c r="AV2055" s="13" t="s">
        <v>81</v>
      </c>
      <c r="AW2055" s="13" t="s">
        <v>30</v>
      </c>
      <c r="AX2055" s="13" t="s">
        <v>73</v>
      </c>
      <c r="AY2055" s="239" t="s">
        <v>141</v>
      </c>
    </row>
    <row r="2056" s="13" customFormat="1">
      <c r="A2056" s="13"/>
      <c r="B2056" s="229"/>
      <c r="C2056" s="230"/>
      <c r="D2056" s="231" t="s">
        <v>152</v>
      </c>
      <c r="E2056" s="232" t="s">
        <v>1</v>
      </c>
      <c r="F2056" s="233" t="s">
        <v>194</v>
      </c>
      <c r="G2056" s="230"/>
      <c r="H2056" s="232" t="s">
        <v>1</v>
      </c>
      <c r="I2056" s="234"/>
      <c r="J2056" s="230"/>
      <c r="K2056" s="230"/>
      <c r="L2056" s="235"/>
      <c r="M2056" s="236"/>
      <c r="N2056" s="237"/>
      <c r="O2056" s="237"/>
      <c r="P2056" s="237"/>
      <c r="Q2056" s="237"/>
      <c r="R2056" s="237"/>
      <c r="S2056" s="237"/>
      <c r="T2056" s="238"/>
      <c r="U2056" s="13"/>
      <c r="V2056" s="13"/>
      <c r="W2056" s="13"/>
      <c r="X2056" s="13"/>
      <c r="Y2056" s="13"/>
      <c r="Z2056" s="13"/>
      <c r="AA2056" s="13"/>
      <c r="AB2056" s="13"/>
      <c r="AC2056" s="13"/>
      <c r="AD2056" s="13"/>
      <c r="AE2056" s="13"/>
      <c r="AT2056" s="239" t="s">
        <v>152</v>
      </c>
      <c r="AU2056" s="239" t="s">
        <v>150</v>
      </c>
      <c r="AV2056" s="13" t="s">
        <v>81</v>
      </c>
      <c r="AW2056" s="13" t="s">
        <v>30</v>
      </c>
      <c r="AX2056" s="13" t="s">
        <v>73</v>
      </c>
      <c r="AY2056" s="239" t="s">
        <v>141</v>
      </c>
    </row>
    <row r="2057" s="14" customFormat="1">
      <c r="A2057" s="14"/>
      <c r="B2057" s="240"/>
      <c r="C2057" s="241"/>
      <c r="D2057" s="231" t="s">
        <v>152</v>
      </c>
      <c r="E2057" s="242" t="s">
        <v>1</v>
      </c>
      <c r="F2057" s="243" t="s">
        <v>2160</v>
      </c>
      <c r="G2057" s="241"/>
      <c r="H2057" s="244">
        <v>21.614999999999998</v>
      </c>
      <c r="I2057" s="245"/>
      <c r="J2057" s="241"/>
      <c r="K2057" s="241"/>
      <c r="L2057" s="246"/>
      <c r="M2057" s="247"/>
      <c r="N2057" s="248"/>
      <c r="O2057" s="248"/>
      <c r="P2057" s="248"/>
      <c r="Q2057" s="248"/>
      <c r="R2057" s="248"/>
      <c r="S2057" s="248"/>
      <c r="T2057" s="249"/>
      <c r="U2057" s="14"/>
      <c r="V2057" s="14"/>
      <c r="W2057" s="14"/>
      <c r="X2057" s="14"/>
      <c r="Y2057" s="14"/>
      <c r="Z2057" s="14"/>
      <c r="AA2057" s="14"/>
      <c r="AB2057" s="14"/>
      <c r="AC2057" s="14"/>
      <c r="AD2057" s="14"/>
      <c r="AE2057" s="14"/>
      <c r="AT2057" s="250" t="s">
        <v>152</v>
      </c>
      <c r="AU2057" s="250" t="s">
        <v>150</v>
      </c>
      <c r="AV2057" s="14" t="s">
        <v>150</v>
      </c>
      <c r="AW2057" s="14" t="s">
        <v>30</v>
      </c>
      <c r="AX2057" s="14" t="s">
        <v>73</v>
      </c>
      <c r="AY2057" s="250" t="s">
        <v>141</v>
      </c>
    </row>
    <row r="2058" s="13" customFormat="1">
      <c r="A2058" s="13"/>
      <c r="B2058" s="229"/>
      <c r="C2058" s="230"/>
      <c r="D2058" s="231" t="s">
        <v>152</v>
      </c>
      <c r="E2058" s="232" t="s">
        <v>1</v>
      </c>
      <c r="F2058" s="233" t="s">
        <v>234</v>
      </c>
      <c r="G2058" s="230"/>
      <c r="H2058" s="232" t="s">
        <v>1</v>
      </c>
      <c r="I2058" s="234"/>
      <c r="J2058" s="230"/>
      <c r="K2058" s="230"/>
      <c r="L2058" s="235"/>
      <c r="M2058" s="236"/>
      <c r="N2058" s="237"/>
      <c r="O2058" s="237"/>
      <c r="P2058" s="237"/>
      <c r="Q2058" s="237"/>
      <c r="R2058" s="237"/>
      <c r="S2058" s="237"/>
      <c r="T2058" s="238"/>
      <c r="U2058" s="13"/>
      <c r="V2058" s="13"/>
      <c r="W2058" s="13"/>
      <c r="X2058" s="13"/>
      <c r="Y2058" s="13"/>
      <c r="Z2058" s="13"/>
      <c r="AA2058" s="13"/>
      <c r="AB2058" s="13"/>
      <c r="AC2058" s="13"/>
      <c r="AD2058" s="13"/>
      <c r="AE2058" s="13"/>
      <c r="AT2058" s="239" t="s">
        <v>152</v>
      </c>
      <c r="AU2058" s="239" t="s">
        <v>150</v>
      </c>
      <c r="AV2058" s="13" t="s">
        <v>81</v>
      </c>
      <c r="AW2058" s="13" t="s">
        <v>30</v>
      </c>
      <c r="AX2058" s="13" t="s">
        <v>73</v>
      </c>
      <c r="AY2058" s="239" t="s">
        <v>141</v>
      </c>
    </row>
    <row r="2059" s="14" customFormat="1">
      <c r="A2059" s="14"/>
      <c r="B2059" s="240"/>
      <c r="C2059" s="241"/>
      <c r="D2059" s="231" t="s">
        <v>152</v>
      </c>
      <c r="E2059" s="242" t="s">
        <v>1</v>
      </c>
      <c r="F2059" s="243" t="s">
        <v>235</v>
      </c>
      <c r="G2059" s="241"/>
      <c r="H2059" s="244">
        <v>8.9979999999999993</v>
      </c>
      <c r="I2059" s="245"/>
      <c r="J2059" s="241"/>
      <c r="K2059" s="241"/>
      <c r="L2059" s="246"/>
      <c r="M2059" s="247"/>
      <c r="N2059" s="248"/>
      <c r="O2059" s="248"/>
      <c r="P2059" s="248"/>
      <c r="Q2059" s="248"/>
      <c r="R2059" s="248"/>
      <c r="S2059" s="248"/>
      <c r="T2059" s="249"/>
      <c r="U2059" s="14"/>
      <c r="V2059" s="14"/>
      <c r="W2059" s="14"/>
      <c r="X2059" s="14"/>
      <c r="Y2059" s="14"/>
      <c r="Z2059" s="14"/>
      <c r="AA2059" s="14"/>
      <c r="AB2059" s="14"/>
      <c r="AC2059" s="14"/>
      <c r="AD2059" s="14"/>
      <c r="AE2059" s="14"/>
      <c r="AT2059" s="250" t="s">
        <v>152</v>
      </c>
      <c r="AU2059" s="250" t="s">
        <v>150</v>
      </c>
      <c r="AV2059" s="14" t="s">
        <v>150</v>
      </c>
      <c r="AW2059" s="14" t="s">
        <v>30</v>
      </c>
      <c r="AX2059" s="14" t="s">
        <v>73</v>
      </c>
      <c r="AY2059" s="250" t="s">
        <v>141</v>
      </c>
    </row>
    <row r="2060" s="13" customFormat="1">
      <c r="A2060" s="13"/>
      <c r="B2060" s="229"/>
      <c r="C2060" s="230"/>
      <c r="D2060" s="231" t="s">
        <v>152</v>
      </c>
      <c r="E2060" s="232" t="s">
        <v>1</v>
      </c>
      <c r="F2060" s="233" t="s">
        <v>200</v>
      </c>
      <c r="G2060" s="230"/>
      <c r="H2060" s="232" t="s">
        <v>1</v>
      </c>
      <c r="I2060" s="234"/>
      <c r="J2060" s="230"/>
      <c r="K2060" s="230"/>
      <c r="L2060" s="235"/>
      <c r="M2060" s="236"/>
      <c r="N2060" s="237"/>
      <c r="O2060" s="237"/>
      <c r="P2060" s="237"/>
      <c r="Q2060" s="237"/>
      <c r="R2060" s="237"/>
      <c r="S2060" s="237"/>
      <c r="T2060" s="238"/>
      <c r="U2060" s="13"/>
      <c r="V2060" s="13"/>
      <c r="W2060" s="13"/>
      <c r="X2060" s="13"/>
      <c r="Y2060" s="13"/>
      <c r="Z2060" s="13"/>
      <c r="AA2060" s="13"/>
      <c r="AB2060" s="13"/>
      <c r="AC2060" s="13"/>
      <c r="AD2060" s="13"/>
      <c r="AE2060" s="13"/>
      <c r="AT2060" s="239" t="s">
        <v>152</v>
      </c>
      <c r="AU2060" s="239" t="s">
        <v>150</v>
      </c>
      <c r="AV2060" s="13" t="s">
        <v>81</v>
      </c>
      <c r="AW2060" s="13" t="s">
        <v>30</v>
      </c>
      <c r="AX2060" s="13" t="s">
        <v>73</v>
      </c>
      <c r="AY2060" s="239" t="s">
        <v>141</v>
      </c>
    </row>
    <row r="2061" s="14" customFormat="1">
      <c r="A2061" s="14"/>
      <c r="B2061" s="240"/>
      <c r="C2061" s="241"/>
      <c r="D2061" s="231" t="s">
        <v>152</v>
      </c>
      <c r="E2061" s="242" t="s">
        <v>1</v>
      </c>
      <c r="F2061" s="243" t="s">
        <v>236</v>
      </c>
      <c r="G2061" s="241"/>
      <c r="H2061" s="244">
        <v>31.59</v>
      </c>
      <c r="I2061" s="245"/>
      <c r="J2061" s="241"/>
      <c r="K2061" s="241"/>
      <c r="L2061" s="246"/>
      <c r="M2061" s="247"/>
      <c r="N2061" s="248"/>
      <c r="O2061" s="248"/>
      <c r="P2061" s="248"/>
      <c r="Q2061" s="248"/>
      <c r="R2061" s="248"/>
      <c r="S2061" s="248"/>
      <c r="T2061" s="249"/>
      <c r="U2061" s="14"/>
      <c r="V2061" s="14"/>
      <c r="W2061" s="14"/>
      <c r="X2061" s="14"/>
      <c r="Y2061" s="14"/>
      <c r="Z2061" s="14"/>
      <c r="AA2061" s="14"/>
      <c r="AB2061" s="14"/>
      <c r="AC2061" s="14"/>
      <c r="AD2061" s="14"/>
      <c r="AE2061" s="14"/>
      <c r="AT2061" s="250" t="s">
        <v>152</v>
      </c>
      <c r="AU2061" s="250" t="s">
        <v>150</v>
      </c>
      <c r="AV2061" s="14" t="s">
        <v>150</v>
      </c>
      <c r="AW2061" s="14" t="s">
        <v>30</v>
      </c>
      <c r="AX2061" s="14" t="s">
        <v>73</v>
      </c>
      <c r="AY2061" s="250" t="s">
        <v>141</v>
      </c>
    </row>
    <row r="2062" s="13" customFormat="1">
      <c r="A2062" s="13"/>
      <c r="B2062" s="229"/>
      <c r="C2062" s="230"/>
      <c r="D2062" s="231" t="s">
        <v>152</v>
      </c>
      <c r="E2062" s="232" t="s">
        <v>1</v>
      </c>
      <c r="F2062" s="233" t="s">
        <v>239</v>
      </c>
      <c r="G2062" s="230"/>
      <c r="H2062" s="232" t="s">
        <v>1</v>
      </c>
      <c r="I2062" s="234"/>
      <c r="J2062" s="230"/>
      <c r="K2062" s="230"/>
      <c r="L2062" s="235"/>
      <c r="M2062" s="236"/>
      <c r="N2062" s="237"/>
      <c r="O2062" s="237"/>
      <c r="P2062" s="237"/>
      <c r="Q2062" s="237"/>
      <c r="R2062" s="237"/>
      <c r="S2062" s="237"/>
      <c r="T2062" s="238"/>
      <c r="U2062" s="13"/>
      <c r="V2062" s="13"/>
      <c r="W2062" s="13"/>
      <c r="X2062" s="13"/>
      <c r="Y2062" s="13"/>
      <c r="Z2062" s="13"/>
      <c r="AA2062" s="13"/>
      <c r="AB2062" s="13"/>
      <c r="AC2062" s="13"/>
      <c r="AD2062" s="13"/>
      <c r="AE2062" s="13"/>
      <c r="AT2062" s="239" t="s">
        <v>152</v>
      </c>
      <c r="AU2062" s="239" t="s">
        <v>150</v>
      </c>
      <c r="AV2062" s="13" t="s">
        <v>81</v>
      </c>
      <c r="AW2062" s="13" t="s">
        <v>30</v>
      </c>
      <c r="AX2062" s="13" t="s">
        <v>73</v>
      </c>
      <c r="AY2062" s="239" t="s">
        <v>141</v>
      </c>
    </row>
    <row r="2063" s="14" customFormat="1">
      <c r="A2063" s="14"/>
      <c r="B2063" s="240"/>
      <c r="C2063" s="241"/>
      <c r="D2063" s="231" t="s">
        <v>152</v>
      </c>
      <c r="E2063" s="242" t="s">
        <v>1</v>
      </c>
      <c r="F2063" s="243" t="s">
        <v>240</v>
      </c>
      <c r="G2063" s="241"/>
      <c r="H2063" s="244">
        <v>14.019</v>
      </c>
      <c r="I2063" s="245"/>
      <c r="J2063" s="241"/>
      <c r="K2063" s="241"/>
      <c r="L2063" s="246"/>
      <c r="M2063" s="247"/>
      <c r="N2063" s="248"/>
      <c r="O2063" s="248"/>
      <c r="P2063" s="248"/>
      <c r="Q2063" s="248"/>
      <c r="R2063" s="248"/>
      <c r="S2063" s="248"/>
      <c r="T2063" s="249"/>
      <c r="U2063" s="14"/>
      <c r="V2063" s="14"/>
      <c r="W2063" s="14"/>
      <c r="X2063" s="14"/>
      <c r="Y2063" s="14"/>
      <c r="Z2063" s="14"/>
      <c r="AA2063" s="14"/>
      <c r="AB2063" s="14"/>
      <c r="AC2063" s="14"/>
      <c r="AD2063" s="14"/>
      <c r="AE2063" s="14"/>
      <c r="AT2063" s="250" t="s">
        <v>152</v>
      </c>
      <c r="AU2063" s="250" t="s">
        <v>150</v>
      </c>
      <c r="AV2063" s="14" t="s">
        <v>150</v>
      </c>
      <c r="AW2063" s="14" t="s">
        <v>30</v>
      </c>
      <c r="AX2063" s="14" t="s">
        <v>73</v>
      </c>
      <c r="AY2063" s="250" t="s">
        <v>141</v>
      </c>
    </row>
    <row r="2064" s="13" customFormat="1">
      <c r="A2064" s="13"/>
      <c r="B2064" s="229"/>
      <c r="C2064" s="230"/>
      <c r="D2064" s="231" t="s">
        <v>152</v>
      </c>
      <c r="E2064" s="232" t="s">
        <v>1</v>
      </c>
      <c r="F2064" s="233" t="s">
        <v>241</v>
      </c>
      <c r="G2064" s="230"/>
      <c r="H2064" s="232" t="s">
        <v>1</v>
      </c>
      <c r="I2064" s="234"/>
      <c r="J2064" s="230"/>
      <c r="K2064" s="230"/>
      <c r="L2064" s="235"/>
      <c r="M2064" s="236"/>
      <c r="N2064" s="237"/>
      <c r="O2064" s="237"/>
      <c r="P2064" s="237"/>
      <c r="Q2064" s="237"/>
      <c r="R2064" s="237"/>
      <c r="S2064" s="237"/>
      <c r="T2064" s="238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T2064" s="239" t="s">
        <v>152</v>
      </c>
      <c r="AU2064" s="239" t="s">
        <v>150</v>
      </c>
      <c r="AV2064" s="13" t="s">
        <v>81</v>
      </c>
      <c r="AW2064" s="13" t="s">
        <v>30</v>
      </c>
      <c r="AX2064" s="13" t="s">
        <v>73</v>
      </c>
      <c r="AY2064" s="239" t="s">
        <v>141</v>
      </c>
    </row>
    <row r="2065" s="14" customFormat="1">
      <c r="A2065" s="14"/>
      <c r="B2065" s="240"/>
      <c r="C2065" s="241"/>
      <c r="D2065" s="231" t="s">
        <v>152</v>
      </c>
      <c r="E2065" s="242" t="s">
        <v>1</v>
      </c>
      <c r="F2065" s="243" t="s">
        <v>2161</v>
      </c>
      <c r="G2065" s="241"/>
      <c r="H2065" s="244">
        <v>5.6299999999999999</v>
      </c>
      <c r="I2065" s="245"/>
      <c r="J2065" s="241"/>
      <c r="K2065" s="241"/>
      <c r="L2065" s="246"/>
      <c r="M2065" s="247"/>
      <c r="N2065" s="248"/>
      <c r="O2065" s="248"/>
      <c r="P2065" s="248"/>
      <c r="Q2065" s="248"/>
      <c r="R2065" s="248"/>
      <c r="S2065" s="248"/>
      <c r="T2065" s="249"/>
      <c r="U2065" s="14"/>
      <c r="V2065" s="14"/>
      <c r="W2065" s="14"/>
      <c r="X2065" s="14"/>
      <c r="Y2065" s="14"/>
      <c r="Z2065" s="14"/>
      <c r="AA2065" s="14"/>
      <c r="AB2065" s="14"/>
      <c r="AC2065" s="14"/>
      <c r="AD2065" s="14"/>
      <c r="AE2065" s="14"/>
      <c r="AT2065" s="250" t="s">
        <v>152</v>
      </c>
      <c r="AU2065" s="250" t="s">
        <v>150</v>
      </c>
      <c r="AV2065" s="14" t="s">
        <v>150</v>
      </c>
      <c r="AW2065" s="14" t="s">
        <v>30</v>
      </c>
      <c r="AX2065" s="14" t="s">
        <v>73</v>
      </c>
      <c r="AY2065" s="250" t="s">
        <v>141</v>
      </c>
    </row>
    <row r="2066" s="13" customFormat="1">
      <c r="A2066" s="13"/>
      <c r="B2066" s="229"/>
      <c r="C2066" s="230"/>
      <c r="D2066" s="231" t="s">
        <v>152</v>
      </c>
      <c r="E2066" s="232" t="s">
        <v>1</v>
      </c>
      <c r="F2066" s="233" t="s">
        <v>243</v>
      </c>
      <c r="G2066" s="230"/>
      <c r="H2066" s="232" t="s">
        <v>1</v>
      </c>
      <c r="I2066" s="234"/>
      <c r="J2066" s="230"/>
      <c r="K2066" s="230"/>
      <c r="L2066" s="235"/>
      <c r="M2066" s="236"/>
      <c r="N2066" s="237"/>
      <c r="O2066" s="237"/>
      <c r="P2066" s="237"/>
      <c r="Q2066" s="237"/>
      <c r="R2066" s="237"/>
      <c r="S2066" s="237"/>
      <c r="T2066" s="238"/>
      <c r="U2066" s="13"/>
      <c r="V2066" s="13"/>
      <c r="W2066" s="13"/>
      <c r="X2066" s="13"/>
      <c r="Y2066" s="13"/>
      <c r="Z2066" s="13"/>
      <c r="AA2066" s="13"/>
      <c r="AB2066" s="13"/>
      <c r="AC2066" s="13"/>
      <c r="AD2066" s="13"/>
      <c r="AE2066" s="13"/>
      <c r="AT2066" s="239" t="s">
        <v>152</v>
      </c>
      <c r="AU2066" s="239" t="s">
        <v>150</v>
      </c>
      <c r="AV2066" s="13" t="s">
        <v>81</v>
      </c>
      <c r="AW2066" s="13" t="s">
        <v>30</v>
      </c>
      <c r="AX2066" s="13" t="s">
        <v>73</v>
      </c>
      <c r="AY2066" s="239" t="s">
        <v>141</v>
      </c>
    </row>
    <row r="2067" s="14" customFormat="1">
      <c r="A2067" s="14"/>
      <c r="B2067" s="240"/>
      <c r="C2067" s="241"/>
      <c r="D2067" s="231" t="s">
        <v>152</v>
      </c>
      <c r="E2067" s="242" t="s">
        <v>1</v>
      </c>
      <c r="F2067" s="243" t="s">
        <v>244</v>
      </c>
      <c r="G2067" s="241"/>
      <c r="H2067" s="244">
        <v>-28.704999999999998</v>
      </c>
      <c r="I2067" s="245"/>
      <c r="J2067" s="241"/>
      <c r="K2067" s="241"/>
      <c r="L2067" s="246"/>
      <c r="M2067" s="247"/>
      <c r="N2067" s="248"/>
      <c r="O2067" s="248"/>
      <c r="P2067" s="248"/>
      <c r="Q2067" s="248"/>
      <c r="R2067" s="248"/>
      <c r="S2067" s="248"/>
      <c r="T2067" s="249"/>
      <c r="U2067" s="14"/>
      <c r="V2067" s="14"/>
      <c r="W2067" s="14"/>
      <c r="X2067" s="14"/>
      <c r="Y2067" s="14"/>
      <c r="Z2067" s="14"/>
      <c r="AA2067" s="14"/>
      <c r="AB2067" s="14"/>
      <c r="AC2067" s="14"/>
      <c r="AD2067" s="14"/>
      <c r="AE2067" s="14"/>
      <c r="AT2067" s="250" t="s">
        <v>152</v>
      </c>
      <c r="AU2067" s="250" t="s">
        <v>150</v>
      </c>
      <c r="AV2067" s="14" t="s">
        <v>150</v>
      </c>
      <c r="AW2067" s="14" t="s">
        <v>30</v>
      </c>
      <c r="AX2067" s="14" t="s">
        <v>73</v>
      </c>
      <c r="AY2067" s="250" t="s">
        <v>141</v>
      </c>
    </row>
    <row r="2068" s="15" customFormat="1">
      <c r="A2068" s="15"/>
      <c r="B2068" s="251"/>
      <c r="C2068" s="252"/>
      <c r="D2068" s="231" t="s">
        <v>152</v>
      </c>
      <c r="E2068" s="253" t="s">
        <v>1</v>
      </c>
      <c r="F2068" s="254" t="s">
        <v>170</v>
      </c>
      <c r="G2068" s="252"/>
      <c r="H2068" s="255">
        <v>62.468000000000004</v>
      </c>
      <c r="I2068" s="256"/>
      <c r="J2068" s="252"/>
      <c r="K2068" s="252"/>
      <c r="L2068" s="257"/>
      <c r="M2068" s="258"/>
      <c r="N2068" s="259"/>
      <c r="O2068" s="259"/>
      <c r="P2068" s="259"/>
      <c r="Q2068" s="259"/>
      <c r="R2068" s="259"/>
      <c r="S2068" s="259"/>
      <c r="T2068" s="260"/>
      <c r="U2068" s="15"/>
      <c r="V2068" s="15"/>
      <c r="W2068" s="15"/>
      <c r="X2068" s="15"/>
      <c r="Y2068" s="15"/>
      <c r="Z2068" s="15"/>
      <c r="AA2068" s="15"/>
      <c r="AB2068" s="15"/>
      <c r="AC2068" s="15"/>
      <c r="AD2068" s="15"/>
      <c r="AE2068" s="15"/>
      <c r="AT2068" s="261" t="s">
        <v>152</v>
      </c>
      <c r="AU2068" s="261" t="s">
        <v>150</v>
      </c>
      <c r="AV2068" s="15" t="s">
        <v>149</v>
      </c>
      <c r="AW2068" s="15" t="s">
        <v>30</v>
      </c>
      <c r="AX2068" s="15" t="s">
        <v>81</v>
      </c>
      <c r="AY2068" s="261" t="s">
        <v>141</v>
      </c>
    </row>
    <row r="2069" s="12" customFormat="1" ht="22.8" customHeight="1">
      <c r="A2069" s="12"/>
      <c r="B2069" s="199"/>
      <c r="C2069" s="200"/>
      <c r="D2069" s="201" t="s">
        <v>72</v>
      </c>
      <c r="E2069" s="213" t="s">
        <v>2162</v>
      </c>
      <c r="F2069" s="213" t="s">
        <v>2163</v>
      </c>
      <c r="G2069" s="200"/>
      <c r="H2069" s="200"/>
      <c r="I2069" s="203"/>
      <c r="J2069" s="214">
        <f>BK2069</f>
        <v>0</v>
      </c>
      <c r="K2069" s="200"/>
      <c r="L2069" s="205"/>
      <c r="M2069" s="206"/>
      <c r="N2069" s="207"/>
      <c r="O2069" s="207"/>
      <c r="P2069" s="208">
        <f>SUM(P2070:P2085)</f>
        <v>0</v>
      </c>
      <c r="Q2069" s="207"/>
      <c r="R2069" s="208">
        <f>SUM(R2070:R2085)</f>
        <v>0.0080999999999999996</v>
      </c>
      <c r="S2069" s="207"/>
      <c r="T2069" s="209">
        <f>SUM(T2070:T2085)</f>
        <v>0</v>
      </c>
      <c r="U2069" s="12"/>
      <c r="V2069" s="12"/>
      <c r="W2069" s="12"/>
      <c r="X2069" s="12"/>
      <c r="Y2069" s="12"/>
      <c r="Z2069" s="12"/>
      <c r="AA2069" s="12"/>
      <c r="AB2069" s="12"/>
      <c r="AC2069" s="12"/>
      <c r="AD2069" s="12"/>
      <c r="AE2069" s="12"/>
      <c r="AR2069" s="210" t="s">
        <v>150</v>
      </c>
      <c r="AT2069" s="211" t="s">
        <v>72</v>
      </c>
      <c r="AU2069" s="211" t="s">
        <v>81</v>
      </c>
      <c r="AY2069" s="210" t="s">
        <v>141</v>
      </c>
      <c r="BK2069" s="212">
        <f>SUM(BK2070:BK2085)</f>
        <v>0</v>
      </c>
    </row>
    <row r="2070" s="2" customFormat="1" ht="16.5" customHeight="1">
      <c r="A2070" s="38"/>
      <c r="B2070" s="39"/>
      <c r="C2070" s="215" t="s">
        <v>725</v>
      </c>
      <c r="D2070" s="215" t="s">
        <v>145</v>
      </c>
      <c r="E2070" s="216" t="s">
        <v>2164</v>
      </c>
      <c r="F2070" s="217" t="s">
        <v>2165</v>
      </c>
      <c r="G2070" s="218" t="s">
        <v>148</v>
      </c>
      <c r="H2070" s="219">
        <v>6.75</v>
      </c>
      <c r="I2070" s="220"/>
      <c r="J2070" s="221">
        <f>ROUND(I2070*H2070,2)</f>
        <v>0</v>
      </c>
      <c r="K2070" s="222"/>
      <c r="L2070" s="44"/>
      <c r="M2070" s="223" t="s">
        <v>1</v>
      </c>
      <c r="N2070" s="224" t="s">
        <v>39</v>
      </c>
      <c r="O2070" s="91"/>
      <c r="P2070" s="225">
        <f>O2070*H2070</f>
        <v>0</v>
      </c>
      <c r="Q2070" s="225">
        <v>0</v>
      </c>
      <c r="R2070" s="225">
        <f>Q2070*H2070</f>
        <v>0</v>
      </c>
      <c r="S2070" s="225">
        <v>0</v>
      </c>
      <c r="T2070" s="226">
        <f>S2070*H2070</f>
        <v>0</v>
      </c>
      <c r="U2070" s="38"/>
      <c r="V2070" s="38"/>
      <c r="W2070" s="38"/>
      <c r="X2070" s="38"/>
      <c r="Y2070" s="38"/>
      <c r="Z2070" s="38"/>
      <c r="AA2070" s="38"/>
      <c r="AB2070" s="38"/>
      <c r="AC2070" s="38"/>
      <c r="AD2070" s="38"/>
      <c r="AE2070" s="38"/>
      <c r="AR2070" s="227" t="s">
        <v>457</v>
      </c>
      <c r="AT2070" s="227" t="s">
        <v>145</v>
      </c>
      <c r="AU2070" s="227" t="s">
        <v>150</v>
      </c>
      <c r="AY2070" s="17" t="s">
        <v>141</v>
      </c>
      <c r="BE2070" s="228">
        <f>IF(N2070="základní",J2070,0)</f>
        <v>0</v>
      </c>
      <c r="BF2070" s="228">
        <f>IF(N2070="snížená",J2070,0)</f>
        <v>0</v>
      </c>
      <c r="BG2070" s="228">
        <f>IF(N2070="zákl. přenesená",J2070,0)</f>
        <v>0</v>
      </c>
      <c r="BH2070" s="228">
        <f>IF(N2070="sníž. přenesená",J2070,0)</f>
        <v>0</v>
      </c>
      <c r="BI2070" s="228">
        <f>IF(N2070="nulová",J2070,0)</f>
        <v>0</v>
      </c>
      <c r="BJ2070" s="17" t="s">
        <v>150</v>
      </c>
      <c r="BK2070" s="228">
        <f>ROUND(I2070*H2070,2)</f>
        <v>0</v>
      </c>
      <c r="BL2070" s="17" t="s">
        <v>457</v>
      </c>
      <c r="BM2070" s="227" t="s">
        <v>2166</v>
      </c>
    </row>
    <row r="2071" s="13" customFormat="1">
      <c r="A2071" s="13"/>
      <c r="B2071" s="229"/>
      <c r="C2071" s="230"/>
      <c r="D2071" s="231" t="s">
        <v>152</v>
      </c>
      <c r="E2071" s="232" t="s">
        <v>1</v>
      </c>
      <c r="F2071" s="233" t="s">
        <v>204</v>
      </c>
      <c r="G2071" s="230"/>
      <c r="H2071" s="232" t="s">
        <v>1</v>
      </c>
      <c r="I2071" s="234"/>
      <c r="J2071" s="230"/>
      <c r="K2071" s="230"/>
      <c r="L2071" s="235"/>
      <c r="M2071" s="236"/>
      <c r="N2071" s="237"/>
      <c r="O2071" s="237"/>
      <c r="P2071" s="237"/>
      <c r="Q2071" s="237"/>
      <c r="R2071" s="237"/>
      <c r="S2071" s="237"/>
      <c r="T2071" s="238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T2071" s="239" t="s">
        <v>152</v>
      </c>
      <c r="AU2071" s="239" t="s">
        <v>150</v>
      </c>
      <c r="AV2071" s="13" t="s">
        <v>81</v>
      </c>
      <c r="AW2071" s="13" t="s">
        <v>30</v>
      </c>
      <c r="AX2071" s="13" t="s">
        <v>73</v>
      </c>
      <c r="AY2071" s="239" t="s">
        <v>141</v>
      </c>
    </row>
    <row r="2072" s="14" customFormat="1">
      <c r="A2072" s="14"/>
      <c r="B2072" s="240"/>
      <c r="C2072" s="241"/>
      <c r="D2072" s="231" t="s">
        <v>152</v>
      </c>
      <c r="E2072" s="242" t="s">
        <v>1</v>
      </c>
      <c r="F2072" s="243" t="s">
        <v>2167</v>
      </c>
      <c r="G2072" s="241"/>
      <c r="H2072" s="244">
        <v>2.79</v>
      </c>
      <c r="I2072" s="245"/>
      <c r="J2072" s="241"/>
      <c r="K2072" s="241"/>
      <c r="L2072" s="246"/>
      <c r="M2072" s="247"/>
      <c r="N2072" s="248"/>
      <c r="O2072" s="248"/>
      <c r="P2072" s="248"/>
      <c r="Q2072" s="248"/>
      <c r="R2072" s="248"/>
      <c r="S2072" s="248"/>
      <c r="T2072" s="249"/>
      <c r="U2072" s="14"/>
      <c r="V2072" s="14"/>
      <c r="W2072" s="14"/>
      <c r="X2072" s="14"/>
      <c r="Y2072" s="14"/>
      <c r="Z2072" s="14"/>
      <c r="AA2072" s="14"/>
      <c r="AB2072" s="14"/>
      <c r="AC2072" s="14"/>
      <c r="AD2072" s="14"/>
      <c r="AE2072" s="14"/>
      <c r="AT2072" s="250" t="s">
        <v>152</v>
      </c>
      <c r="AU2072" s="250" t="s">
        <v>150</v>
      </c>
      <c r="AV2072" s="14" t="s">
        <v>150</v>
      </c>
      <c r="AW2072" s="14" t="s">
        <v>30</v>
      </c>
      <c r="AX2072" s="14" t="s">
        <v>73</v>
      </c>
      <c r="AY2072" s="250" t="s">
        <v>141</v>
      </c>
    </row>
    <row r="2073" s="13" customFormat="1">
      <c r="A2073" s="13"/>
      <c r="B2073" s="229"/>
      <c r="C2073" s="230"/>
      <c r="D2073" s="231" t="s">
        <v>152</v>
      </c>
      <c r="E2073" s="232" t="s">
        <v>1</v>
      </c>
      <c r="F2073" s="233" t="s">
        <v>202</v>
      </c>
      <c r="G2073" s="230"/>
      <c r="H2073" s="232" t="s">
        <v>1</v>
      </c>
      <c r="I2073" s="234"/>
      <c r="J2073" s="230"/>
      <c r="K2073" s="230"/>
      <c r="L2073" s="235"/>
      <c r="M2073" s="236"/>
      <c r="N2073" s="237"/>
      <c r="O2073" s="237"/>
      <c r="P2073" s="237"/>
      <c r="Q2073" s="237"/>
      <c r="R2073" s="237"/>
      <c r="S2073" s="237"/>
      <c r="T2073" s="238"/>
      <c r="U2073" s="13"/>
      <c r="V2073" s="13"/>
      <c r="W2073" s="13"/>
      <c r="X2073" s="13"/>
      <c r="Y2073" s="13"/>
      <c r="Z2073" s="13"/>
      <c r="AA2073" s="13"/>
      <c r="AB2073" s="13"/>
      <c r="AC2073" s="13"/>
      <c r="AD2073" s="13"/>
      <c r="AE2073" s="13"/>
      <c r="AT2073" s="239" t="s">
        <v>152</v>
      </c>
      <c r="AU2073" s="239" t="s">
        <v>150</v>
      </c>
      <c r="AV2073" s="13" t="s">
        <v>81</v>
      </c>
      <c r="AW2073" s="13" t="s">
        <v>30</v>
      </c>
      <c r="AX2073" s="13" t="s">
        <v>73</v>
      </c>
      <c r="AY2073" s="239" t="s">
        <v>141</v>
      </c>
    </row>
    <row r="2074" s="14" customFormat="1">
      <c r="A2074" s="14"/>
      <c r="B2074" s="240"/>
      <c r="C2074" s="241"/>
      <c r="D2074" s="231" t="s">
        <v>152</v>
      </c>
      <c r="E2074" s="242" t="s">
        <v>1</v>
      </c>
      <c r="F2074" s="243" t="s">
        <v>2168</v>
      </c>
      <c r="G2074" s="241"/>
      <c r="H2074" s="244">
        <v>3.96</v>
      </c>
      <c r="I2074" s="245"/>
      <c r="J2074" s="241"/>
      <c r="K2074" s="241"/>
      <c r="L2074" s="246"/>
      <c r="M2074" s="247"/>
      <c r="N2074" s="248"/>
      <c r="O2074" s="248"/>
      <c r="P2074" s="248"/>
      <c r="Q2074" s="248"/>
      <c r="R2074" s="248"/>
      <c r="S2074" s="248"/>
      <c r="T2074" s="249"/>
      <c r="U2074" s="14"/>
      <c r="V2074" s="14"/>
      <c r="W2074" s="14"/>
      <c r="X2074" s="14"/>
      <c r="Y2074" s="14"/>
      <c r="Z2074" s="14"/>
      <c r="AA2074" s="14"/>
      <c r="AB2074" s="14"/>
      <c r="AC2074" s="14"/>
      <c r="AD2074" s="14"/>
      <c r="AE2074" s="14"/>
      <c r="AT2074" s="250" t="s">
        <v>152</v>
      </c>
      <c r="AU2074" s="250" t="s">
        <v>150</v>
      </c>
      <c r="AV2074" s="14" t="s">
        <v>150</v>
      </c>
      <c r="AW2074" s="14" t="s">
        <v>30</v>
      </c>
      <c r="AX2074" s="14" t="s">
        <v>73</v>
      </c>
      <c r="AY2074" s="250" t="s">
        <v>141</v>
      </c>
    </row>
    <row r="2075" s="15" customFormat="1">
      <c r="A2075" s="15"/>
      <c r="B2075" s="251"/>
      <c r="C2075" s="252"/>
      <c r="D2075" s="231" t="s">
        <v>152</v>
      </c>
      <c r="E2075" s="253" t="s">
        <v>1</v>
      </c>
      <c r="F2075" s="254" t="s">
        <v>170</v>
      </c>
      <c r="G2075" s="252"/>
      <c r="H2075" s="255">
        <v>6.75</v>
      </c>
      <c r="I2075" s="256"/>
      <c r="J2075" s="252"/>
      <c r="K2075" s="252"/>
      <c r="L2075" s="257"/>
      <c r="M2075" s="258"/>
      <c r="N2075" s="259"/>
      <c r="O2075" s="259"/>
      <c r="P2075" s="259"/>
      <c r="Q2075" s="259"/>
      <c r="R2075" s="259"/>
      <c r="S2075" s="259"/>
      <c r="T2075" s="260"/>
      <c r="U2075" s="15"/>
      <c r="V2075" s="15"/>
      <c r="W2075" s="15"/>
      <c r="X2075" s="15"/>
      <c r="Y2075" s="15"/>
      <c r="Z2075" s="15"/>
      <c r="AA2075" s="15"/>
      <c r="AB2075" s="15"/>
      <c r="AC2075" s="15"/>
      <c r="AD2075" s="15"/>
      <c r="AE2075" s="15"/>
      <c r="AT2075" s="261" t="s">
        <v>152</v>
      </c>
      <c r="AU2075" s="261" t="s">
        <v>150</v>
      </c>
      <c r="AV2075" s="15" t="s">
        <v>149</v>
      </c>
      <c r="AW2075" s="15" t="s">
        <v>30</v>
      </c>
      <c r="AX2075" s="15" t="s">
        <v>81</v>
      </c>
      <c r="AY2075" s="261" t="s">
        <v>141</v>
      </c>
    </row>
    <row r="2076" s="2" customFormat="1" ht="33" customHeight="1">
      <c r="A2076" s="38"/>
      <c r="B2076" s="39"/>
      <c r="C2076" s="215" t="s">
        <v>2169</v>
      </c>
      <c r="D2076" s="215" t="s">
        <v>145</v>
      </c>
      <c r="E2076" s="216" t="s">
        <v>2170</v>
      </c>
      <c r="F2076" s="217" t="s">
        <v>2171</v>
      </c>
      <c r="G2076" s="218" t="s">
        <v>158</v>
      </c>
      <c r="H2076" s="219">
        <v>6.75</v>
      </c>
      <c r="I2076" s="220"/>
      <c r="J2076" s="221">
        <f>ROUND(I2076*H2076,2)</f>
        <v>0</v>
      </c>
      <c r="K2076" s="222"/>
      <c r="L2076" s="44"/>
      <c r="M2076" s="223" t="s">
        <v>1</v>
      </c>
      <c r="N2076" s="224" t="s">
        <v>39</v>
      </c>
      <c r="O2076" s="91"/>
      <c r="P2076" s="225">
        <f>O2076*H2076</f>
        <v>0</v>
      </c>
      <c r="Q2076" s="225">
        <v>0</v>
      </c>
      <c r="R2076" s="225">
        <f>Q2076*H2076</f>
        <v>0</v>
      </c>
      <c r="S2076" s="225">
        <v>0</v>
      </c>
      <c r="T2076" s="226">
        <f>S2076*H2076</f>
        <v>0</v>
      </c>
      <c r="U2076" s="38"/>
      <c r="V2076" s="38"/>
      <c r="W2076" s="38"/>
      <c r="X2076" s="38"/>
      <c r="Y2076" s="38"/>
      <c r="Z2076" s="38"/>
      <c r="AA2076" s="38"/>
      <c r="AB2076" s="38"/>
      <c r="AC2076" s="38"/>
      <c r="AD2076" s="38"/>
      <c r="AE2076" s="38"/>
      <c r="AR2076" s="227" t="s">
        <v>457</v>
      </c>
      <c r="AT2076" s="227" t="s">
        <v>145</v>
      </c>
      <c r="AU2076" s="227" t="s">
        <v>150</v>
      </c>
      <c r="AY2076" s="17" t="s">
        <v>141</v>
      </c>
      <c r="BE2076" s="228">
        <f>IF(N2076="základní",J2076,0)</f>
        <v>0</v>
      </c>
      <c r="BF2076" s="228">
        <f>IF(N2076="snížená",J2076,0)</f>
        <v>0</v>
      </c>
      <c r="BG2076" s="228">
        <f>IF(N2076="zákl. přenesená",J2076,0)</f>
        <v>0</v>
      </c>
      <c r="BH2076" s="228">
        <f>IF(N2076="sníž. přenesená",J2076,0)</f>
        <v>0</v>
      </c>
      <c r="BI2076" s="228">
        <f>IF(N2076="nulová",J2076,0)</f>
        <v>0</v>
      </c>
      <c r="BJ2076" s="17" t="s">
        <v>150</v>
      </c>
      <c r="BK2076" s="228">
        <f>ROUND(I2076*H2076,2)</f>
        <v>0</v>
      </c>
      <c r="BL2076" s="17" t="s">
        <v>457</v>
      </c>
      <c r="BM2076" s="227" t="s">
        <v>2172</v>
      </c>
    </row>
    <row r="2077" s="13" customFormat="1">
      <c r="A2077" s="13"/>
      <c r="B2077" s="229"/>
      <c r="C2077" s="230"/>
      <c r="D2077" s="231" t="s">
        <v>152</v>
      </c>
      <c r="E2077" s="232" t="s">
        <v>1</v>
      </c>
      <c r="F2077" s="233" t="s">
        <v>204</v>
      </c>
      <c r="G2077" s="230"/>
      <c r="H2077" s="232" t="s">
        <v>1</v>
      </c>
      <c r="I2077" s="234"/>
      <c r="J2077" s="230"/>
      <c r="K2077" s="230"/>
      <c r="L2077" s="235"/>
      <c r="M2077" s="236"/>
      <c r="N2077" s="237"/>
      <c r="O2077" s="237"/>
      <c r="P2077" s="237"/>
      <c r="Q2077" s="237"/>
      <c r="R2077" s="237"/>
      <c r="S2077" s="237"/>
      <c r="T2077" s="238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T2077" s="239" t="s">
        <v>152</v>
      </c>
      <c r="AU2077" s="239" t="s">
        <v>150</v>
      </c>
      <c r="AV2077" s="13" t="s">
        <v>81</v>
      </c>
      <c r="AW2077" s="13" t="s">
        <v>30</v>
      </c>
      <c r="AX2077" s="13" t="s">
        <v>73</v>
      </c>
      <c r="AY2077" s="239" t="s">
        <v>141</v>
      </c>
    </row>
    <row r="2078" s="14" customFormat="1">
      <c r="A2078" s="14"/>
      <c r="B2078" s="240"/>
      <c r="C2078" s="241"/>
      <c r="D2078" s="231" t="s">
        <v>152</v>
      </c>
      <c r="E2078" s="242" t="s">
        <v>1</v>
      </c>
      <c r="F2078" s="243" t="s">
        <v>2167</v>
      </c>
      <c r="G2078" s="241"/>
      <c r="H2078" s="244">
        <v>2.79</v>
      </c>
      <c r="I2078" s="245"/>
      <c r="J2078" s="241"/>
      <c r="K2078" s="241"/>
      <c r="L2078" s="246"/>
      <c r="M2078" s="247"/>
      <c r="N2078" s="248"/>
      <c r="O2078" s="248"/>
      <c r="P2078" s="248"/>
      <c r="Q2078" s="248"/>
      <c r="R2078" s="248"/>
      <c r="S2078" s="248"/>
      <c r="T2078" s="249"/>
      <c r="U2078" s="14"/>
      <c r="V2078" s="14"/>
      <c r="W2078" s="14"/>
      <c r="X2078" s="14"/>
      <c r="Y2078" s="14"/>
      <c r="Z2078" s="14"/>
      <c r="AA2078" s="14"/>
      <c r="AB2078" s="14"/>
      <c r="AC2078" s="14"/>
      <c r="AD2078" s="14"/>
      <c r="AE2078" s="14"/>
      <c r="AT2078" s="250" t="s">
        <v>152</v>
      </c>
      <c r="AU2078" s="250" t="s">
        <v>150</v>
      </c>
      <c r="AV2078" s="14" t="s">
        <v>150</v>
      </c>
      <c r="AW2078" s="14" t="s">
        <v>30</v>
      </c>
      <c r="AX2078" s="14" t="s">
        <v>73</v>
      </c>
      <c r="AY2078" s="250" t="s">
        <v>141</v>
      </c>
    </row>
    <row r="2079" s="13" customFormat="1">
      <c r="A2079" s="13"/>
      <c r="B2079" s="229"/>
      <c r="C2079" s="230"/>
      <c r="D2079" s="231" t="s">
        <v>152</v>
      </c>
      <c r="E2079" s="232" t="s">
        <v>1</v>
      </c>
      <c r="F2079" s="233" t="s">
        <v>202</v>
      </c>
      <c r="G2079" s="230"/>
      <c r="H2079" s="232" t="s">
        <v>1</v>
      </c>
      <c r="I2079" s="234"/>
      <c r="J2079" s="230"/>
      <c r="K2079" s="230"/>
      <c r="L2079" s="235"/>
      <c r="M2079" s="236"/>
      <c r="N2079" s="237"/>
      <c r="O2079" s="237"/>
      <c r="P2079" s="237"/>
      <c r="Q2079" s="237"/>
      <c r="R2079" s="237"/>
      <c r="S2079" s="237"/>
      <c r="T2079" s="238"/>
      <c r="U2079" s="13"/>
      <c r="V2079" s="13"/>
      <c r="W2079" s="13"/>
      <c r="X2079" s="13"/>
      <c r="Y2079" s="13"/>
      <c r="Z2079" s="13"/>
      <c r="AA2079" s="13"/>
      <c r="AB2079" s="13"/>
      <c r="AC2079" s="13"/>
      <c r="AD2079" s="13"/>
      <c r="AE2079" s="13"/>
      <c r="AT2079" s="239" t="s">
        <v>152</v>
      </c>
      <c r="AU2079" s="239" t="s">
        <v>150</v>
      </c>
      <c r="AV2079" s="13" t="s">
        <v>81</v>
      </c>
      <c r="AW2079" s="13" t="s">
        <v>30</v>
      </c>
      <c r="AX2079" s="13" t="s">
        <v>73</v>
      </c>
      <c r="AY2079" s="239" t="s">
        <v>141</v>
      </c>
    </row>
    <row r="2080" s="14" customFormat="1">
      <c r="A2080" s="14"/>
      <c r="B2080" s="240"/>
      <c r="C2080" s="241"/>
      <c r="D2080" s="231" t="s">
        <v>152</v>
      </c>
      <c r="E2080" s="242" t="s">
        <v>1</v>
      </c>
      <c r="F2080" s="243" t="s">
        <v>2168</v>
      </c>
      <c r="G2080" s="241"/>
      <c r="H2080" s="244">
        <v>3.96</v>
      </c>
      <c r="I2080" s="245"/>
      <c r="J2080" s="241"/>
      <c r="K2080" s="241"/>
      <c r="L2080" s="246"/>
      <c r="M2080" s="247"/>
      <c r="N2080" s="248"/>
      <c r="O2080" s="248"/>
      <c r="P2080" s="248"/>
      <c r="Q2080" s="248"/>
      <c r="R2080" s="248"/>
      <c r="S2080" s="248"/>
      <c r="T2080" s="249"/>
      <c r="U2080" s="14"/>
      <c r="V2080" s="14"/>
      <c r="W2080" s="14"/>
      <c r="X2080" s="14"/>
      <c r="Y2080" s="14"/>
      <c r="Z2080" s="14"/>
      <c r="AA2080" s="14"/>
      <c r="AB2080" s="14"/>
      <c r="AC2080" s="14"/>
      <c r="AD2080" s="14"/>
      <c r="AE2080" s="14"/>
      <c r="AT2080" s="250" t="s">
        <v>152</v>
      </c>
      <c r="AU2080" s="250" t="s">
        <v>150</v>
      </c>
      <c r="AV2080" s="14" t="s">
        <v>150</v>
      </c>
      <c r="AW2080" s="14" t="s">
        <v>30</v>
      </c>
      <c r="AX2080" s="14" t="s">
        <v>73</v>
      </c>
      <c r="AY2080" s="250" t="s">
        <v>141</v>
      </c>
    </row>
    <row r="2081" s="15" customFormat="1">
      <c r="A2081" s="15"/>
      <c r="B2081" s="251"/>
      <c r="C2081" s="252"/>
      <c r="D2081" s="231" t="s">
        <v>152</v>
      </c>
      <c r="E2081" s="253" t="s">
        <v>1</v>
      </c>
      <c r="F2081" s="254" t="s">
        <v>170</v>
      </c>
      <c r="G2081" s="252"/>
      <c r="H2081" s="255">
        <v>6.75</v>
      </c>
      <c r="I2081" s="256"/>
      <c r="J2081" s="252"/>
      <c r="K2081" s="252"/>
      <c r="L2081" s="257"/>
      <c r="M2081" s="258"/>
      <c r="N2081" s="259"/>
      <c r="O2081" s="259"/>
      <c r="P2081" s="259"/>
      <c r="Q2081" s="259"/>
      <c r="R2081" s="259"/>
      <c r="S2081" s="259"/>
      <c r="T2081" s="260"/>
      <c r="U2081" s="15"/>
      <c r="V2081" s="15"/>
      <c r="W2081" s="15"/>
      <c r="X2081" s="15"/>
      <c r="Y2081" s="15"/>
      <c r="Z2081" s="15"/>
      <c r="AA2081" s="15"/>
      <c r="AB2081" s="15"/>
      <c r="AC2081" s="15"/>
      <c r="AD2081" s="15"/>
      <c r="AE2081" s="15"/>
      <c r="AT2081" s="261" t="s">
        <v>152</v>
      </c>
      <c r="AU2081" s="261" t="s">
        <v>150</v>
      </c>
      <c r="AV2081" s="15" t="s">
        <v>149</v>
      </c>
      <c r="AW2081" s="15" t="s">
        <v>30</v>
      </c>
      <c r="AX2081" s="15" t="s">
        <v>81</v>
      </c>
      <c r="AY2081" s="261" t="s">
        <v>141</v>
      </c>
    </row>
    <row r="2082" s="2" customFormat="1" ht="16.5" customHeight="1">
      <c r="A2082" s="38"/>
      <c r="B2082" s="39"/>
      <c r="C2082" s="262" t="s">
        <v>2173</v>
      </c>
      <c r="D2082" s="262" t="s">
        <v>465</v>
      </c>
      <c r="E2082" s="263" t="s">
        <v>2174</v>
      </c>
      <c r="F2082" s="264" t="s">
        <v>2175</v>
      </c>
      <c r="G2082" s="265" t="s">
        <v>148</v>
      </c>
      <c r="H2082" s="266">
        <v>6.75</v>
      </c>
      <c r="I2082" s="267"/>
      <c r="J2082" s="268">
        <f>ROUND(I2082*H2082,2)</f>
        <v>0</v>
      </c>
      <c r="K2082" s="269"/>
      <c r="L2082" s="270"/>
      <c r="M2082" s="271" t="s">
        <v>1</v>
      </c>
      <c r="N2082" s="272" t="s">
        <v>39</v>
      </c>
      <c r="O2082" s="91"/>
      <c r="P2082" s="225">
        <f>O2082*H2082</f>
        <v>0</v>
      </c>
      <c r="Q2082" s="225">
        <v>0.0011999999999999999</v>
      </c>
      <c r="R2082" s="225">
        <f>Q2082*H2082</f>
        <v>0.0080999999999999996</v>
      </c>
      <c r="S2082" s="225">
        <v>0</v>
      </c>
      <c r="T2082" s="226">
        <f>S2082*H2082</f>
        <v>0</v>
      </c>
      <c r="U2082" s="38"/>
      <c r="V2082" s="38"/>
      <c r="W2082" s="38"/>
      <c r="X2082" s="38"/>
      <c r="Y2082" s="38"/>
      <c r="Z2082" s="38"/>
      <c r="AA2082" s="38"/>
      <c r="AB2082" s="38"/>
      <c r="AC2082" s="38"/>
      <c r="AD2082" s="38"/>
      <c r="AE2082" s="38"/>
      <c r="AR2082" s="227" t="s">
        <v>468</v>
      </c>
      <c r="AT2082" s="227" t="s">
        <v>465</v>
      </c>
      <c r="AU2082" s="227" t="s">
        <v>150</v>
      </c>
      <c r="AY2082" s="17" t="s">
        <v>141</v>
      </c>
      <c r="BE2082" s="228">
        <f>IF(N2082="základní",J2082,0)</f>
        <v>0</v>
      </c>
      <c r="BF2082" s="228">
        <f>IF(N2082="snížená",J2082,0)</f>
        <v>0</v>
      </c>
      <c r="BG2082" s="228">
        <f>IF(N2082="zákl. přenesená",J2082,0)</f>
        <v>0</v>
      </c>
      <c r="BH2082" s="228">
        <f>IF(N2082="sníž. přenesená",J2082,0)</f>
        <v>0</v>
      </c>
      <c r="BI2082" s="228">
        <f>IF(N2082="nulová",J2082,0)</f>
        <v>0</v>
      </c>
      <c r="BJ2082" s="17" t="s">
        <v>150</v>
      </c>
      <c r="BK2082" s="228">
        <f>ROUND(I2082*H2082,2)</f>
        <v>0</v>
      </c>
      <c r="BL2082" s="17" t="s">
        <v>457</v>
      </c>
      <c r="BM2082" s="227" t="s">
        <v>2176</v>
      </c>
    </row>
    <row r="2083" s="2" customFormat="1" ht="24.15" customHeight="1">
      <c r="A2083" s="38"/>
      <c r="B2083" s="39"/>
      <c r="C2083" s="215" t="s">
        <v>2177</v>
      </c>
      <c r="D2083" s="215" t="s">
        <v>145</v>
      </c>
      <c r="E2083" s="216" t="s">
        <v>2178</v>
      </c>
      <c r="F2083" s="217" t="s">
        <v>2179</v>
      </c>
      <c r="G2083" s="218" t="s">
        <v>421</v>
      </c>
      <c r="H2083" s="219">
        <v>0.0080000000000000002</v>
      </c>
      <c r="I2083" s="220"/>
      <c r="J2083" s="221">
        <f>ROUND(I2083*H2083,2)</f>
        <v>0</v>
      </c>
      <c r="K2083" s="222"/>
      <c r="L2083" s="44"/>
      <c r="M2083" s="223" t="s">
        <v>1</v>
      </c>
      <c r="N2083" s="224" t="s">
        <v>39</v>
      </c>
      <c r="O2083" s="91"/>
      <c r="P2083" s="225">
        <f>O2083*H2083</f>
        <v>0</v>
      </c>
      <c r="Q2083" s="225">
        <v>0</v>
      </c>
      <c r="R2083" s="225">
        <f>Q2083*H2083</f>
        <v>0</v>
      </c>
      <c r="S2083" s="225">
        <v>0</v>
      </c>
      <c r="T2083" s="226">
        <f>S2083*H2083</f>
        <v>0</v>
      </c>
      <c r="U2083" s="38"/>
      <c r="V2083" s="38"/>
      <c r="W2083" s="38"/>
      <c r="X2083" s="38"/>
      <c r="Y2083" s="38"/>
      <c r="Z2083" s="38"/>
      <c r="AA2083" s="38"/>
      <c r="AB2083" s="38"/>
      <c r="AC2083" s="38"/>
      <c r="AD2083" s="38"/>
      <c r="AE2083" s="38"/>
      <c r="AR2083" s="227" t="s">
        <v>457</v>
      </c>
      <c r="AT2083" s="227" t="s">
        <v>145</v>
      </c>
      <c r="AU2083" s="227" t="s">
        <v>150</v>
      </c>
      <c r="AY2083" s="17" t="s">
        <v>141</v>
      </c>
      <c r="BE2083" s="228">
        <f>IF(N2083="základní",J2083,0)</f>
        <v>0</v>
      </c>
      <c r="BF2083" s="228">
        <f>IF(N2083="snížená",J2083,0)</f>
        <v>0</v>
      </c>
      <c r="BG2083" s="228">
        <f>IF(N2083="zákl. přenesená",J2083,0)</f>
        <v>0</v>
      </c>
      <c r="BH2083" s="228">
        <f>IF(N2083="sníž. přenesená",J2083,0)</f>
        <v>0</v>
      </c>
      <c r="BI2083" s="228">
        <f>IF(N2083="nulová",J2083,0)</f>
        <v>0</v>
      </c>
      <c r="BJ2083" s="17" t="s">
        <v>150</v>
      </c>
      <c r="BK2083" s="228">
        <f>ROUND(I2083*H2083,2)</f>
        <v>0</v>
      </c>
      <c r="BL2083" s="17" t="s">
        <v>457</v>
      </c>
      <c r="BM2083" s="227" t="s">
        <v>2180</v>
      </c>
    </row>
    <row r="2084" s="2" customFormat="1" ht="24.15" customHeight="1">
      <c r="A2084" s="38"/>
      <c r="B2084" s="39"/>
      <c r="C2084" s="215" t="s">
        <v>2181</v>
      </c>
      <c r="D2084" s="215" t="s">
        <v>145</v>
      </c>
      <c r="E2084" s="216" t="s">
        <v>2182</v>
      </c>
      <c r="F2084" s="217" t="s">
        <v>2183</v>
      </c>
      <c r="G2084" s="218" t="s">
        <v>421</v>
      </c>
      <c r="H2084" s="219">
        <v>0.0080000000000000002</v>
      </c>
      <c r="I2084" s="220"/>
      <c r="J2084" s="221">
        <f>ROUND(I2084*H2084,2)</f>
        <v>0</v>
      </c>
      <c r="K2084" s="222"/>
      <c r="L2084" s="44"/>
      <c r="M2084" s="223" t="s">
        <v>1</v>
      </c>
      <c r="N2084" s="224" t="s">
        <v>39</v>
      </c>
      <c r="O2084" s="91"/>
      <c r="P2084" s="225">
        <f>O2084*H2084</f>
        <v>0</v>
      </c>
      <c r="Q2084" s="225">
        <v>0</v>
      </c>
      <c r="R2084" s="225">
        <f>Q2084*H2084</f>
        <v>0</v>
      </c>
      <c r="S2084" s="225">
        <v>0</v>
      </c>
      <c r="T2084" s="226">
        <f>S2084*H2084</f>
        <v>0</v>
      </c>
      <c r="U2084" s="38"/>
      <c r="V2084" s="38"/>
      <c r="W2084" s="38"/>
      <c r="X2084" s="38"/>
      <c r="Y2084" s="38"/>
      <c r="Z2084" s="38"/>
      <c r="AA2084" s="38"/>
      <c r="AB2084" s="38"/>
      <c r="AC2084" s="38"/>
      <c r="AD2084" s="38"/>
      <c r="AE2084" s="38"/>
      <c r="AR2084" s="227" t="s">
        <v>457</v>
      </c>
      <c r="AT2084" s="227" t="s">
        <v>145</v>
      </c>
      <c r="AU2084" s="227" t="s">
        <v>150</v>
      </c>
      <c r="AY2084" s="17" t="s">
        <v>141</v>
      </c>
      <c r="BE2084" s="228">
        <f>IF(N2084="základní",J2084,0)</f>
        <v>0</v>
      </c>
      <c r="BF2084" s="228">
        <f>IF(N2084="snížená",J2084,0)</f>
        <v>0</v>
      </c>
      <c r="BG2084" s="228">
        <f>IF(N2084="zákl. přenesená",J2084,0)</f>
        <v>0</v>
      </c>
      <c r="BH2084" s="228">
        <f>IF(N2084="sníž. přenesená",J2084,0)</f>
        <v>0</v>
      </c>
      <c r="BI2084" s="228">
        <f>IF(N2084="nulová",J2084,0)</f>
        <v>0</v>
      </c>
      <c r="BJ2084" s="17" t="s">
        <v>150</v>
      </c>
      <c r="BK2084" s="228">
        <f>ROUND(I2084*H2084,2)</f>
        <v>0</v>
      </c>
      <c r="BL2084" s="17" t="s">
        <v>457</v>
      </c>
      <c r="BM2084" s="227" t="s">
        <v>2184</v>
      </c>
    </row>
    <row r="2085" s="2" customFormat="1" ht="24.15" customHeight="1">
      <c r="A2085" s="38"/>
      <c r="B2085" s="39"/>
      <c r="C2085" s="215" t="s">
        <v>2185</v>
      </c>
      <c r="D2085" s="215" t="s">
        <v>145</v>
      </c>
      <c r="E2085" s="216" t="s">
        <v>2186</v>
      </c>
      <c r="F2085" s="217" t="s">
        <v>2187</v>
      </c>
      <c r="G2085" s="218" t="s">
        <v>421</v>
      </c>
      <c r="H2085" s="219">
        <v>0.0080000000000000002</v>
      </c>
      <c r="I2085" s="220"/>
      <c r="J2085" s="221">
        <f>ROUND(I2085*H2085,2)</f>
        <v>0</v>
      </c>
      <c r="K2085" s="222"/>
      <c r="L2085" s="44"/>
      <c r="M2085" s="223" t="s">
        <v>1</v>
      </c>
      <c r="N2085" s="224" t="s">
        <v>39</v>
      </c>
      <c r="O2085" s="91"/>
      <c r="P2085" s="225">
        <f>O2085*H2085</f>
        <v>0</v>
      </c>
      <c r="Q2085" s="225">
        <v>0</v>
      </c>
      <c r="R2085" s="225">
        <f>Q2085*H2085</f>
        <v>0</v>
      </c>
      <c r="S2085" s="225">
        <v>0</v>
      </c>
      <c r="T2085" s="226">
        <f>S2085*H2085</f>
        <v>0</v>
      </c>
      <c r="U2085" s="38"/>
      <c r="V2085" s="38"/>
      <c r="W2085" s="38"/>
      <c r="X2085" s="38"/>
      <c r="Y2085" s="38"/>
      <c r="Z2085" s="38"/>
      <c r="AA2085" s="38"/>
      <c r="AB2085" s="38"/>
      <c r="AC2085" s="38"/>
      <c r="AD2085" s="38"/>
      <c r="AE2085" s="38"/>
      <c r="AR2085" s="227" t="s">
        <v>457</v>
      </c>
      <c r="AT2085" s="227" t="s">
        <v>145</v>
      </c>
      <c r="AU2085" s="227" t="s">
        <v>150</v>
      </c>
      <c r="AY2085" s="17" t="s">
        <v>141</v>
      </c>
      <c r="BE2085" s="228">
        <f>IF(N2085="základní",J2085,0)</f>
        <v>0</v>
      </c>
      <c r="BF2085" s="228">
        <f>IF(N2085="snížená",J2085,0)</f>
        <v>0</v>
      </c>
      <c r="BG2085" s="228">
        <f>IF(N2085="zákl. přenesená",J2085,0)</f>
        <v>0</v>
      </c>
      <c r="BH2085" s="228">
        <f>IF(N2085="sníž. přenesená",J2085,0)</f>
        <v>0</v>
      </c>
      <c r="BI2085" s="228">
        <f>IF(N2085="nulová",J2085,0)</f>
        <v>0</v>
      </c>
      <c r="BJ2085" s="17" t="s">
        <v>150</v>
      </c>
      <c r="BK2085" s="228">
        <f>ROUND(I2085*H2085,2)</f>
        <v>0</v>
      </c>
      <c r="BL2085" s="17" t="s">
        <v>457</v>
      </c>
      <c r="BM2085" s="227" t="s">
        <v>2188</v>
      </c>
    </row>
    <row r="2086" s="12" customFormat="1" ht="25.92" customHeight="1">
      <c r="A2086" s="12"/>
      <c r="B2086" s="199"/>
      <c r="C2086" s="200"/>
      <c r="D2086" s="201" t="s">
        <v>72</v>
      </c>
      <c r="E2086" s="202" t="s">
        <v>2189</v>
      </c>
      <c r="F2086" s="202" t="s">
        <v>2190</v>
      </c>
      <c r="G2086" s="200"/>
      <c r="H2086" s="200"/>
      <c r="I2086" s="203"/>
      <c r="J2086" s="204">
        <f>BK2086</f>
        <v>0</v>
      </c>
      <c r="K2086" s="200"/>
      <c r="L2086" s="205"/>
      <c r="M2086" s="206"/>
      <c r="N2086" s="207"/>
      <c r="O2086" s="207"/>
      <c r="P2086" s="208">
        <f>SUM(P2087:P2089)</f>
        <v>0</v>
      </c>
      <c r="Q2086" s="207"/>
      <c r="R2086" s="208">
        <f>SUM(R2087:R2089)</f>
        <v>0</v>
      </c>
      <c r="S2086" s="207"/>
      <c r="T2086" s="209">
        <f>SUM(T2087:T2089)</f>
        <v>0</v>
      </c>
      <c r="U2086" s="12"/>
      <c r="V2086" s="12"/>
      <c r="W2086" s="12"/>
      <c r="X2086" s="12"/>
      <c r="Y2086" s="12"/>
      <c r="Z2086" s="12"/>
      <c r="AA2086" s="12"/>
      <c r="AB2086" s="12"/>
      <c r="AC2086" s="12"/>
      <c r="AD2086" s="12"/>
      <c r="AE2086" s="12"/>
      <c r="AR2086" s="210" t="s">
        <v>149</v>
      </c>
      <c r="AT2086" s="211" t="s">
        <v>72</v>
      </c>
      <c r="AU2086" s="211" t="s">
        <v>73</v>
      </c>
      <c r="AY2086" s="210" t="s">
        <v>141</v>
      </c>
      <c r="BK2086" s="212">
        <f>SUM(BK2087:BK2089)</f>
        <v>0</v>
      </c>
    </row>
    <row r="2087" s="2" customFormat="1" ht="24.15" customHeight="1">
      <c r="A2087" s="38"/>
      <c r="B2087" s="39"/>
      <c r="C2087" s="215" t="s">
        <v>2191</v>
      </c>
      <c r="D2087" s="215" t="s">
        <v>145</v>
      </c>
      <c r="E2087" s="216" t="s">
        <v>2192</v>
      </c>
      <c r="F2087" s="217" t="s">
        <v>2193</v>
      </c>
      <c r="G2087" s="218" t="s">
        <v>2194</v>
      </c>
      <c r="H2087" s="219">
        <v>8</v>
      </c>
      <c r="I2087" s="220"/>
      <c r="J2087" s="221">
        <f>ROUND(I2087*H2087,2)</f>
        <v>0</v>
      </c>
      <c r="K2087" s="222"/>
      <c r="L2087" s="44"/>
      <c r="M2087" s="223" t="s">
        <v>1</v>
      </c>
      <c r="N2087" s="224" t="s">
        <v>39</v>
      </c>
      <c r="O2087" s="91"/>
      <c r="P2087" s="225">
        <f>O2087*H2087</f>
        <v>0</v>
      </c>
      <c r="Q2087" s="225">
        <v>0</v>
      </c>
      <c r="R2087" s="225">
        <f>Q2087*H2087</f>
        <v>0</v>
      </c>
      <c r="S2087" s="225">
        <v>0</v>
      </c>
      <c r="T2087" s="226">
        <f>S2087*H2087</f>
        <v>0</v>
      </c>
      <c r="U2087" s="38"/>
      <c r="V2087" s="38"/>
      <c r="W2087" s="38"/>
      <c r="X2087" s="38"/>
      <c r="Y2087" s="38"/>
      <c r="Z2087" s="38"/>
      <c r="AA2087" s="38"/>
      <c r="AB2087" s="38"/>
      <c r="AC2087" s="38"/>
      <c r="AD2087" s="38"/>
      <c r="AE2087" s="38"/>
      <c r="AR2087" s="227" t="s">
        <v>2195</v>
      </c>
      <c r="AT2087" s="227" t="s">
        <v>145</v>
      </c>
      <c r="AU2087" s="227" t="s">
        <v>81</v>
      </c>
      <c r="AY2087" s="17" t="s">
        <v>141</v>
      </c>
      <c r="BE2087" s="228">
        <f>IF(N2087="základní",J2087,0)</f>
        <v>0</v>
      </c>
      <c r="BF2087" s="228">
        <f>IF(N2087="snížená",J2087,0)</f>
        <v>0</v>
      </c>
      <c r="BG2087" s="228">
        <f>IF(N2087="zákl. přenesená",J2087,0)</f>
        <v>0</v>
      </c>
      <c r="BH2087" s="228">
        <f>IF(N2087="sníž. přenesená",J2087,0)</f>
        <v>0</v>
      </c>
      <c r="BI2087" s="228">
        <f>IF(N2087="nulová",J2087,0)</f>
        <v>0</v>
      </c>
      <c r="BJ2087" s="17" t="s">
        <v>150</v>
      </c>
      <c r="BK2087" s="228">
        <f>ROUND(I2087*H2087,2)</f>
        <v>0</v>
      </c>
      <c r="BL2087" s="17" t="s">
        <v>2195</v>
      </c>
      <c r="BM2087" s="227" t="s">
        <v>2196</v>
      </c>
    </row>
    <row r="2088" s="13" customFormat="1">
      <c r="A2088" s="13"/>
      <c r="B2088" s="229"/>
      <c r="C2088" s="230"/>
      <c r="D2088" s="231" t="s">
        <v>152</v>
      </c>
      <c r="E2088" s="232" t="s">
        <v>1</v>
      </c>
      <c r="F2088" s="233" t="s">
        <v>2197</v>
      </c>
      <c r="G2088" s="230"/>
      <c r="H2088" s="232" t="s">
        <v>1</v>
      </c>
      <c r="I2088" s="234"/>
      <c r="J2088" s="230"/>
      <c r="K2088" s="230"/>
      <c r="L2088" s="235"/>
      <c r="M2088" s="236"/>
      <c r="N2088" s="237"/>
      <c r="O2088" s="237"/>
      <c r="P2088" s="237"/>
      <c r="Q2088" s="237"/>
      <c r="R2088" s="237"/>
      <c r="S2088" s="237"/>
      <c r="T2088" s="238"/>
      <c r="U2088" s="13"/>
      <c r="V2088" s="13"/>
      <c r="W2088" s="13"/>
      <c r="X2088" s="13"/>
      <c r="Y2088" s="13"/>
      <c r="Z2088" s="13"/>
      <c r="AA2088" s="13"/>
      <c r="AB2088" s="13"/>
      <c r="AC2088" s="13"/>
      <c r="AD2088" s="13"/>
      <c r="AE2088" s="13"/>
      <c r="AT2088" s="239" t="s">
        <v>152</v>
      </c>
      <c r="AU2088" s="239" t="s">
        <v>81</v>
      </c>
      <c r="AV2088" s="13" t="s">
        <v>81</v>
      </c>
      <c r="AW2088" s="13" t="s">
        <v>30</v>
      </c>
      <c r="AX2088" s="13" t="s">
        <v>73</v>
      </c>
      <c r="AY2088" s="239" t="s">
        <v>141</v>
      </c>
    </row>
    <row r="2089" s="14" customFormat="1">
      <c r="A2089" s="14"/>
      <c r="B2089" s="240"/>
      <c r="C2089" s="241"/>
      <c r="D2089" s="231" t="s">
        <v>152</v>
      </c>
      <c r="E2089" s="242" t="s">
        <v>1</v>
      </c>
      <c r="F2089" s="243" t="s">
        <v>590</v>
      </c>
      <c r="G2089" s="241"/>
      <c r="H2089" s="244">
        <v>8</v>
      </c>
      <c r="I2089" s="245"/>
      <c r="J2089" s="241"/>
      <c r="K2089" s="241"/>
      <c r="L2089" s="246"/>
      <c r="M2089" s="247"/>
      <c r="N2089" s="248"/>
      <c r="O2089" s="248"/>
      <c r="P2089" s="248"/>
      <c r="Q2089" s="248"/>
      <c r="R2089" s="248"/>
      <c r="S2089" s="248"/>
      <c r="T2089" s="249"/>
      <c r="U2089" s="14"/>
      <c r="V2089" s="14"/>
      <c r="W2089" s="14"/>
      <c r="X2089" s="14"/>
      <c r="Y2089" s="14"/>
      <c r="Z2089" s="14"/>
      <c r="AA2089" s="14"/>
      <c r="AB2089" s="14"/>
      <c r="AC2089" s="14"/>
      <c r="AD2089" s="14"/>
      <c r="AE2089" s="14"/>
      <c r="AT2089" s="250" t="s">
        <v>152</v>
      </c>
      <c r="AU2089" s="250" t="s">
        <v>81</v>
      </c>
      <c r="AV2089" s="14" t="s">
        <v>150</v>
      </c>
      <c r="AW2089" s="14" t="s">
        <v>30</v>
      </c>
      <c r="AX2089" s="14" t="s">
        <v>81</v>
      </c>
      <c r="AY2089" s="250" t="s">
        <v>141</v>
      </c>
    </row>
    <row r="2090" s="12" customFormat="1" ht="25.92" customHeight="1">
      <c r="A2090" s="12"/>
      <c r="B2090" s="199"/>
      <c r="C2090" s="200"/>
      <c r="D2090" s="201" t="s">
        <v>72</v>
      </c>
      <c r="E2090" s="202" t="s">
        <v>2198</v>
      </c>
      <c r="F2090" s="202" t="s">
        <v>2199</v>
      </c>
      <c r="G2090" s="200"/>
      <c r="H2090" s="200"/>
      <c r="I2090" s="203"/>
      <c r="J2090" s="204">
        <f>BK2090</f>
        <v>0</v>
      </c>
      <c r="K2090" s="200"/>
      <c r="L2090" s="205"/>
      <c r="M2090" s="206"/>
      <c r="N2090" s="207"/>
      <c r="O2090" s="207"/>
      <c r="P2090" s="208">
        <f>P2091+P2093+P2096</f>
        <v>0</v>
      </c>
      <c r="Q2090" s="207"/>
      <c r="R2090" s="208">
        <f>R2091+R2093+R2096</f>
        <v>0</v>
      </c>
      <c r="S2090" s="207"/>
      <c r="T2090" s="209">
        <f>T2091+T2093+T2096</f>
        <v>0</v>
      </c>
      <c r="U2090" s="12"/>
      <c r="V2090" s="12"/>
      <c r="W2090" s="12"/>
      <c r="X2090" s="12"/>
      <c r="Y2090" s="12"/>
      <c r="Z2090" s="12"/>
      <c r="AA2090" s="12"/>
      <c r="AB2090" s="12"/>
      <c r="AC2090" s="12"/>
      <c r="AD2090" s="12"/>
      <c r="AE2090" s="12"/>
      <c r="AR2090" s="210" t="s">
        <v>373</v>
      </c>
      <c r="AT2090" s="211" t="s">
        <v>72</v>
      </c>
      <c r="AU2090" s="211" t="s">
        <v>73</v>
      </c>
      <c r="AY2090" s="210" t="s">
        <v>141</v>
      </c>
      <c r="BK2090" s="212">
        <f>BK2091+BK2093+BK2096</f>
        <v>0</v>
      </c>
    </row>
    <row r="2091" s="12" customFormat="1" ht="22.8" customHeight="1">
      <c r="A2091" s="12"/>
      <c r="B2091" s="199"/>
      <c r="C2091" s="200"/>
      <c r="D2091" s="201" t="s">
        <v>72</v>
      </c>
      <c r="E2091" s="213" t="s">
        <v>2200</v>
      </c>
      <c r="F2091" s="213" t="s">
        <v>2201</v>
      </c>
      <c r="G2091" s="200"/>
      <c r="H2091" s="200"/>
      <c r="I2091" s="203"/>
      <c r="J2091" s="214">
        <f>BK2091</f>
        <v>0</v>
      </c>
      <c r="K2091" s="200"/>
      <c r="L2091" s="205"/>
      <c r="M2091" s="206"/>
      <c r="N2091" s="207"/>
      <c r="O2091" s="207"/>
      <c r="P2091" s="208">
        <f>P2092</f>
        <v>0</v>
      </c>
      <c r="Q2091" s="207"/>
      <c r="R2091" s="208">
        <f>R2092</f>
        <v>0</v>
      </c>
      <c r="S2091" s="207"/>
      <c r="T2091" s="209">
        <f>T2092</f>
        <v>0</v>
      </c>
      <c r="U2091" s="12"/>
      <c r="V2091" s="12"/>
      <c r="W2091" s="12"/>
      <c r="X2091" s="12"/>
      <c r="Y2091" s="12"/>
      <c r="Z2091" s="12"/>
      <c r="AA2091" s="12"/>
      <c r="AB2091" s="12"/>
      <c r="AC2091" s="12"/>
      <c r="AD2091" s="12"/>
      <c r="AE2091" s="12"/>
      <c r="AR2091" s="210" t="s">
        <v>373</v>
      </c>
      <c r="AT2091" s="211" t="s">
        <v>72</v>
      </c>
      <c r="AU2091" s="211" t="s">
        <v>81</v>
      </c>
      <c r="AY2091" s="210" t="s">
        <v>141</v>
      </c>
      <c r="BK2091" s="212">
        <f>BK2092</f>
        <v>0</v>
      </c>
    </row>
    <row r="2092" s="2" customFormat="1" ht="16.5" customHeight="1">
      <c r="A2092" s="38"/>
      <c r="B2092" s="39"/>
      <c r="C2092" s="215" t="s">
        <v>2202</v>
      </c>
      <c r="D2092" s="215" t="s">
        <v>145</v>
      </c>
      <c r="E2092" s="216" t="s">
        <v>2203</v>
      </c>
      <c r="F2092" s="217" t="s">
        <v>2201</v>
      </c>
      <c r="G2092" s="218" t="s">
        <v>2204</v>
      </c>
      <c r="H2092" s="219">
        <v>45</v>
      </c>
      <c r="I2092" s="220"/>
      <c r="J2092" s="221">
        <f>ROUND(I2092*H2092,2)</f>
        <v>0</v>
      </c>
      <c r="K2092" s="222"/>
      <c r="L2092" s="44"/>
      <c r="M2092" s="223" t="s">
        <v>1</v>
      </c>
      <c r="N2092" s="224" t="s">
        <v>39</v>
      </c>
      <c r="O2092" s="91"/>
      <c r="P2092" s="225">
        <f>O2092*H2092</f>
        <v>0</v>
      </c>
      <c r="Q2092" s="225">
        <v>0</v>
      </c>
      <c r="R2092" s="225">
        <f>Q2092*H2092</f>
        <v>0</v>
      </c>
      <c r="S2092" s="225">
        <v>0</v>
      </c>
      <c r="T2092" s="226">
        <f>S2092*H2092</f>
        <v>0</v>
      </c>
      <c r="U2092" s="38"/>
      <c r="V2092" s="38"/>
      <c r="W2092" s="38"/>
      <c r="X2092" s="38"/>
      <c r="Y2092" s="38"/>
      <c r="Z2092" s="38"/>
      <c r="AA2092" s="38"/>
      <c r="AB2092" s="38"/>
      <c r="AC2092" s="38"/>
      <c r="AD2092" s="38"/>
      <c r="AE2092" s="38"/>
      <c r="AR2092" s="227" t="s">
        <v>2205</v>
      </c>
      <c r="AT2092" s="227" t="s">
        <v>145</v>
      </c>
      <c r="AU2092" s="227" t="s">
        <v>150</v>
      </c>
      <c r="AY2092" s="17" t="s">
        <v>141</v>
      </c>
      <c r="BE2092" s="228">
        <f>IF(N2092="základní",J2092,0)</f>
        <v>0</v>
      </c>
      <c r="BF2092" s="228">
        <f>IF(N2092="snížená",J2092,0)</f>
        <v>0</v>
      </c>
      <c r="BG2092" s="228">
        <f>IF(N2092="zákl. přenesená",J2092,0)</f>
        <v>0</v>
      </c>
      <c r="BH2092" s="228">
        <f>IF(N2092="sníž. přenesená",J2092,0)</f>
        <v>0</v>
      </c>
      <c r="BI2092" s="228">
        <f>IF(N2092="nulová",J2092,0)</f>
        <v>0</v>
      </c>
      <c r="BJ2092" s="17" t="s">
        <v>150</v>
      </c>
      <c r="BK2092" s="228">
        <f>ROUND(I2092*H2092,2)</f>
        <v>0</v>
      </c>
      <c r="BL2092" s="17" t="s">
        <v>2205</v>
      </c>
      <c r="BM2092" s="227" t="s">
        <v>2206</v>
      </c>
    </row>
    <row r="2093" s="12" customFormat="1" ht="22.8" customHeight="1">
      <c r="A2093" s="12"/>
      <c r="B2093" s="199"/>
      <c r="C2093" s="200"/>
      <c r="D2093" s="201" t="s">
        <v>72</v>
      </c>
      <c r="E2093" s="213" t="s">
        <v>2207</v>
      </c>
      <c r="F2093" s="213" t="s">
        <v>2208</v>
      </c>
      <c r="G2093" s="200"/>
      <c r="H2093" s="200"/>
      <c r="I2093" s="203"/>
      <c r="J2093" s="214">
        <f>BK2093</f>
        <v>0</v>
      </c>
      <c r="K2093" s="200"/>
      <c r="L2093" s="205"/>
      <c r="M2093" s="206"/>
      <c r="N2093" s="207"/>
      <c r="O2093" s="207"/>
      <c r="P2093" s="208">
        <f>SUM(P2094:P2095)</f>
        <v>0</v>
      </c>
      <c r="Q2093" s="207"/>
      <c r="R2093" s="208">
        <f>SUM(R2094:R2095)</f>
        <v>0</v>
      </c>
      <c r="S2093" s="207"/>
      <c r="T2093" s="209">
        <f>SUM(T2094:T2095)</f>
        <v>0</v>
      </c>
      <c r="U2093" s="12"/>
      <c r="V2093" s="12"/>
      <c r="W2093" s="12"/>
      <c r="X2093" s="12"/>
      <c r="Y2093" s="12"/>
      <c r="Z2093" s="12"/>
      <c r="AA2093" s="12"/>
      <c r="AB2093" s="12"/>
      <c r="AC2093" s="12"/>
      <c r="AD2093" s="12"/>
      <c r="AE2093" s="12"/>
      <c r="AR2093" s="210" t="s">
        <v>373</v>
      </c>
      <c r="AT2093" s="211" t="s">
        <v>72</v>
      </c>
      <c r="AU2093" s="211" t="s">
        <v>81</v>
      </c>
      <c r="AY2093" s="210" t="s">
        <v>141</v>
      </c>
      <c r="BK2093" s="212">
        <f>SUM(BK2094:BK2095)</f>
        <v>0</v>
      </c>
    </row>
    <row r="2094" s="2" customFormat="1" ht="16.5" customHeight="1">
      <c r="A2094" s="38"/>
      <c r="B2094" s="39"/>
      <c r="C2094" s="215" t="s">
        <v>2209</v>
      </c>
      <c r="D2094" s="215" t="s">
        <v>145</v>
      </c>
      <c r="E2094" s="216" t="s">
        <v>2210</v>
      </c>
      <c r="F2094" s="217" t="s">
        <v>2211</v>
      </c>
      <c r="G2094" s="218" t="s">
        <v>826</v>
      </c>
      <c r="H2094" s="219">
        <v>1</v>
      </c>
      <c r="I2094" s="220"/>
      <c r="J2094" s="221">
        <f>ROUND(I2094*H2094,2)</f>
        <v>0</v>
      </c>
      <c r="K2094" s="222"/>
      <c r="L2094" s="44"/>
      <c r="M2094" s="223" t="s">
        <v>1</v>
      </c>
      <c r="N2094" s="224" t="s">
        <v>39</v>
      </c>
      <c r="O2094" s="91"/>
      <c r="P2094" s="225">
        <f>O2094*H2094</f>
        <v>0</v>
      </c>
      <c r="Q2094" s="225">
        <v>0</v>
      </c>
      <c r="R2094" s="225">
        <f>Q2094*H2094</f>
        <v>0</v>
      </c>
      <c r="S2094" s="225">
        <v>0</v>
      </c>
      <c r="T2094" s="226">
        <f>S2094*H2094</f>
        <v>0</v>
      </c>
      <c r="U2094" s="38"/>
      <c r="V2094" s="38"/>
      <c r="W2094" s="38"/>
      <c r="X2094" s="38"/>
      <c r="Y2094" s="38"/>
      <c r="Z2094" s="38"/>
      <c r="AA2094" s="38"/>
      <c r="AB2094" s="38"/>
      <c r="AC2094" s="38"/>
      <c r="AD2094" s="38"/>
      <c r="AE2094" s="38"/>
      <c r="AR2094" s="227" t="s">
        <v>2205</v>
      </c>
      <c r="AT2094" s="227" t="s">
        <v>145</v>
      </c>
      <c r="AU2094" s="227" t="s">
        <v>150</v>
      </c>
      <c r="AY2094" s="17" t="s">
        <v>141</v>
      </c>
      <c r="BE2094" s="228">
        <f>IF(N2094="základní",J2094,0)</f>
        <v>0</v>
      </c>
      <c r="BF2094" s="228">
        <f>IF(N2094="snížená",J2094,0)</f>
        <v>0</v>
      </c>
      <c r="BG2094" s="228">
        <f>IF(N2094="zákl. přenesená",J2094,0)</f>
        <v>0</v>
      </c>
      <c r="BH2094" s="228">
        <f>IF(N2094="sníž. přenesená",J2094,0)</f>
        <v>0</v>
      </c>
      <c r="BI2094" s="228">
        <f>IF(N2094="nulová",J2094,0)</f>
        <v>0</v>
      </c>
      <c r="BJ2094" s="17" t="s">
        <v>150</v>
      </c>
      <c r="BK2094" s="228">
        <f>ROUND(I2094*H2094,2)</f>
        <v>0</v>
      </c>
      <c r="BL2094" s="17" t="s">
        <v>2205</v>
      </c>
      <c r="BM2094" s="227" t="s">
        <v>2212</v>
      </c>
    </row>
    <row r="2095" s="14" customFormat="1">
      <c r="A2095" s="14"/>
      <c r="B2095" s="240"/>
      <c r="C2095" s="241"/>
      <c r="D2095" s="231" t="s">
        <v>152</v>
      </c>
      <c r="E2095" s="242" t="s">
        <v>1</v>
      </c>
      <c r="F2095" s="243" t="s">
        <v>81</v>
      </c>
      <c r="G2095" s="241"/>
      <c r="H2095" s="244">
        <v>1</v>
      </c>
      <c r="I2095" s="245"/>
      <c r="J2095" s="241"/>
      <c r="K2095" s="241"/>
      <c r="L2095" s="246"/>
      <c r="M2095" s="247"/>
      <c r="N2095" s="248"/>
      <c r="O2095" s="248"/>
      <c r="P2095" s="248"/>
      <c r="Q2095" s="248"/>
      <c r="R2095" s="248"/>
      <c r="S2095" s="248"/>
      <c r="T2095" s="249"/>
      <c r="U2095" s="14"/>
      <c r="V2095" s="14"/>
      <c r="W2095" s="14"/>
      <c r="X2095" s="14"/>
      <c r="Y2095" s="14"/>
      <c r="Z2095" s="14"/>
      <c r="AA2095" s="14"/>
      <c r="AB2095" s="14"/>
      <c r="AC2095" s="14"/>
      <c r="AD2095" s="14"/>
      <c r="AE2095" s="14"/>
      <c r="AT2095" s="250" t="s">
        <v>152</v>
      </c>
      <c r="AU2095" s="250" t="s">
        <v>150</v>
      </c>
      <c r="AV2095" s="14" t="s">
        <v>150</v>
      </c>
      <c r="AW2095" s="14" t="s">
        <v>30</v>
      </c>
      <c r="AX2095" s="14" t="s">
        <v>81</v>
      </c>
      <c r="AY2095" s="250" t="s">
        <v>141</v>
      </c>
    </row>
    <row r="2096" s="12" customFormat="1" ht="22.8" customHeight="1">
      <c r="A2096" s="12"/>
      <c r="B2096" s="199"/>
      <c r="C2096" s="200"/>
      <c r="D2096" s="201" t="s">
        <v>72</v>
      </c>
      <c r="E2096" s="213" t="s">
        <v>2213</v>
      </c>
      <c r="F2096" s="213" t="s">
        <v>2214</v>
      </c>
      <c r="G2096" s="200"/>
      <c r="H2096" s="200"/>
      <c r="I2096" s="203"/>
      <c r="J2096" s="214">
        <f>BK2096</f>
        <v>0</v>
      </c>
      <c r="K2096" s="200"/>
      <c r="L2096" s="205"/>
      <c r="M2096" s="206"/>
      <c r="N2096" s="207"/>
      <c r="O2096" s="207"/>
      <c r="P2096" s="208">
        <f>P2097</f>
        <v>0</v>
      </c>
      <c r="Q2096" s="207"/>
      <c r="R2096" s="208">
        <f>R2097</f>
        <v>0</v>
      </c>
      <c r="S2096" s="207"/>
      <c r="T2096" s="209">
        <f>T2097</f>
        <v>0</v>
      </c>
      <c r="U2096" s="12"/>
      <c r="V2096" s="12"/>
      <c r="W2096" s="12"/>
      <c r="X2096" s="12"/>
      <c r="Y2096" s="12"/>
      <c r="Z2096" s="12"/>
      <c r="AA2096" s="12"/>
      <c r="AB2096" s="12"/>
      <c r="AC2096" s="12"/>
      <c r="AD2096" s="12"/>
      <c r="AE2096" s="12"/>
      <c r="AR2096" s="210" t="s">
        <v>373</v>
      </c>
      <c r="AT2096" s="211" t="s">
        <v>72</v>
      </c>
      <c r="AU2096" s="211" t="s">
        <v>81</v>
      </c>
      <c r="AY2096" s="210" t="s">
        <v>141</v>
      </c>
      <c r="BK2096" s="212">
        <f>BK2097</f>
        <v>0</v>
      </c>
    </row>
    <row r="2097" s="2" customFormat="1" ht="16.5" customHeight="1">
      <c r="A2097" s="38"/>
      <c r="B2097" s="39"/>
      <c r="C2097" s="215" t="s">
        <v>2215</v>
      </c>
      <c r="D2097" s="215" t="s">
        <v>145</v>
      </c>
      <c r="E2097" s="216" t="s">
        <v>2216</v>
      </c>
      <c r="F2097" s="217" t="s">
        <v>2214</v>
      </c>
      <c r="G2097" s="218" t="s">
        <v>2204</v>
      </c>
      <c r="H2097" s="219">
        <v>45</v>
      </c>
      <c r="I2097" s="220"/>
      <c r="J2097" s="221">
        <f>ROUND(I2097*H2097,2)</f>
        <v>0</v>
      </c>
      <c r="K2097" s="222"/>
      <c r="L2097" s="44"/>
      <c r="M2097" s="273" t="s">
        <v>1</v>
      </c>
      <c r="N2097" s="274" t="s">
        <v>39</v>
      </c>
      <c r="O2097" s="275"/>
      <c r="P2097" s="276">
        <f>O2097*H2097</f>
        <v>0</v>
      </c>
      <c r="Q2097" s="276">
        <v>0</v>
      </c>
      <c r="R2097" s="276">
        <f>Q2097*H2097</f>
        <v>0</v>
      </c>
      <c r="S2097" s="276">
        <v>0</v>
      </c>
      <c r="T2097" s="277">
        <f>S2097*H2097</f>
        <v>0</v>
      </c>
      <c r="U2097" s="38"/>
      <c r="V2097" s="38"/>
      <c r="W2097" s="38"/>
      <c r="X2097" s="38"/>
      <c r="Y2097" s="38"/>
      <c r="Z2097" s="38"/>
      <c r="AA2097" s="38"/>
      <c r="AB2097" s="38"/>
      <c r="AC2097" s="38"/>
      <c r="AD2097" s="38"/>
      <c r="AE2097" s="38"/>
      <c r="AR2097" s="227" t="s">
        <v>2205</v>
      </c>
      <c r="AT2097" s="227" t="s">
        <v>145</v>
      </c>
      <c r="AU2097" s="227" t="s">
        <v>150</v>
      </c>
      <c r="AY2097" s="17" t="s">
        <v>141</v>
      </c>
      <c r="BE2097" s="228">
        <f>IF(N2097="základní",J2097,0)</f>
        <v>0</v>
      </c>
      <c r="BF2097" s="228">
        <f>IF(N2097="snížená",J2097,0)</f>
        <v>0</v>
      </c>
      <c r="BG2097" s="228">
        <f>IF(N2097="zákl. přenesená",J2097,0)</f>
        <v>0</v>
      </c>
      <c r="BH2097" s="228">
        <f>IF(N2097="sníž. přenesená",J2097,0)</f>
        <v>0</v>
      </c>
      <c r="BI2097" s="228">
        <f>IF(N2097="nulová",J2097,0)</f>
        <v>0</v>
      </c>
      <c r="BJ2097" s="17" t="s">
        <v>150</v>
      </c>
      <c r="BK2097" s="228">
        <f>ROUND(I2097*H2097,2)</f>
        <v>0</v>
      </c>
      <c r="BL2097" s="17" t="s">
        <v>2205</v>
      </c>
      <c r="BM2097" s="227" t="s">
        <v>2217</v>
      </c>
    </row>
    <row r="2098" s="2" customFormat="1" ht="6.96" customHeight="1">
      <c r="A2098" s="38"/>
      <c r="B2098" s="66"/>
      <c r="C2098" s="67"/>
      <c r="D2098" s="67"/>
      <c r="E2098" s="67"/>
      <c r="F2098" s="67"/>
      <c r="G2098" s="67"/>
      <c r="H2098" s="67"/>
      <c r="I2098" s="67"/>
      <c r="J2098" s="67"/>
      <c r="K2098" s="67"/>
      <c r="L2098" s="44"/>
      <c r="M2098" s="38"/>
      <c r="O2098" s="38"/>
      <c r="P2098" s="38"/>
      <c r="Q2098" s="38"/>
      <c r="R2098" s="38"/>
      <c r="S2098" s="38"/>
      <c r="T2098" s="38"/>
      <c r="U2098" s="38"/>
      <c r="V2098" s="38"/>
      <c r="W2098" s="38"/>
      <c r="X2098" s="38"/>
      <c r="Y2098" s="38"/>
      <c r="Z2098" s="38"/>
      <c r="AA2098" s="38"/>
      <c r="AB2098" s="38"/>
      <c r="AC2098" s="38"/>
      <c r="AD2098" s="38"/>
      <c r="AE2098" s="38"/>
    </row>
  </sheetData>
  <sheetProtection sheet="1" autoFilter="0" formatColumns="0" formatRows="0" objects="1" scenarios="1" spinCount="100000" saltValue="Www2XYVQ66JbmZuhulebOvjF4RTAYqt0fMZopR+6gUV0CWwZ9yqBaCN0OvgJqsVcBqaYPRdzN9jIYih6quSTcQ==" hashValue="rt2o2GhZdKOvstz01opamU0EN9FclC12JsrGiFNhlH2o7hPKaCgqK/OxH55HF8OC9z09gPOVVVlIbc/2izWnvw==" algorithmName="SHA-512" password="CC35"/>
  <autoFilter ref="C150:K2097"/>
  <mergeCells count="9">
    <mergeCell ref="E7:H7"/>
    <mergeCell ref="E9:H9"/>
    <mergeCell ref="E18:H18"/>
    <mergeCell ref="E27:H27"/>
    <mergeCell ref="E85:H85"/>
    <mergeCell ref="E87:H87"/>
    <mergeCell ref="E141:H141"/>
    <mergeCell ref="E143:H14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2023-12-05T18:10:58Z</dcterms:created>
  <dcterms:modified xsi:type="dcterms:W3CDTF">2023-12-05T18:11:02Z</dcterms:modified>
</cp:coreProperties>
</file>